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7"/>
  <workbookPr defaultThemeVersion="166925"/>
  <mc:AlternateContent xmlns:mc="http://schemas.openxmlformats.org/markup-compatibility/2006">
    <mc:Choice Requires="x15">
      <x15ac:absPath xmlns:x15ac="http://schemas.microsoft.com/office/spreadsheetml/2010/11/ac" url="G:\Il mio Drive\Statistiche Produzione\ANPAL\Sales Force\"/>
    </mc:Choice>
  </mc:AlternateContent>
  <xr:revisionPtr revIDLastSave="0" documentId="8_{64A379D2-C23B-4E1A-BBF8-26A77552E303}" xr6:coauthVersionLast="36" xr6:coauthVersionMax="36" xr10:uidLastSave="{00000000-0000-0000-0000-000000000000}"/>
  <bookViews>
    <workbookView xWindow="0" yWindow="0" windowWidth="23040" windowHeight="10248" activeTab="2" xr2:uid="{C64C4B20-1FAF-47BF-B303-B25F4BB95B27}"/>
  </bookViews>
  <sheets>
    <sheet name="Legenda" sheetId="1" r:id="rId1"/>
    <sheet name="Marzo" sheetId="2" r:id="rId2"/>
    <sheet name="Grafici" sheetId="6" r:id="rId3"/>
    <sheet name="Telefono" sheetId="3" r:id="rId4"/>
    <sheet name="Mail" sheetId="4" r:id="rId5"/>
    <sheet name="Mail per Coda" sheetId="5" r:id="rId6"/>
  </sheets>
  <externalReferences>
    <externalReference r:id="rId7"/>
    <externalReference r:id="rId8"/>
    <externalReference r:id="rId9"/>
    <externalReference r:id="rId10"/>
    <externalReference r:id="rId11"/>
  </externalReferences>
  <definedNames>
    <definedName name="connessione">[1]Fatture!$E$4:$E$14</definedName>
    <definedName name="conversazione">[1]Fatture!$G$4:$G$14</definedName>
    <definedName name="gestite">[1]Fatture!$F$4:$F$14</definedName>
    <definedName name="GMAGGIO">[2]Fatture!$F$4:$F$14</definedName>
    <definedName name="M">[3]Fatture!$F$4:$F$14</definedName>
    <definedName name="MM">[3]Fatture!$C$4:$C$14</definedName>
    <definedName name="sistema">[1]Fatture!$D$4:$D$14</definedName>
    <definedName name="telefono">[1]Fatture!$C$4:$C$14</definedName>
    <definedName name="xxxxxx">[4]Fatture!$C$4:$C$14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4" i="5" l="1"/>
  <c r="F14" i="5"/>
  <c r="E14" i="5"/>
  <c r="D14" i="5"/>
  <c r="C14" i="5"/>
  <c r="I12" i="5"/>
  <c r="I11" i="5"/>
  <c r="I10" i="5"/>
  <c r="I9" i="5"/>
  <c r="H35" i="4"/>
  <c r="D35" i="4"/>
  <c r="H34" i="4"/>
  <c r="D34" i="4"/>
  <c r="H33" i="4"/>
  <c r="D33" i="4"/>
  <c r="H32" i="4"/>
  <c r="D32" i="4"/>
  <c r="H31" i="4"/>
  <c r="D31" i="4"/>
  <c r="H30" i="4"/>
  <c r="D30" i="4"/>
  <c r="H29" i="4"/>
  <c r="D29" i="4"/>
  <c r="H28" i="4"/>
  <c r="D28" i="4"/>
  <c r="H27" i="4"/>
  <c r="D27" i="4"/>
  <c r="H26" i="4"/>
  <c r="D26" i="4"/>
  <c r="H25" i="4"/>
  <c r="D25" i="4"/>
  <c r="H24" i="4"/>
  <c r="D24" i="4"/>
  <c r="H23" i="4"/>
  <c r="D23" i="4"/>
  <c r="H22" i="4"/>
  <c r="D22" i="4"/>
  <c r="H21" i="4"/>
  <c r="D21" i="4"/>
  <c r="H20" i="4"/>
  <c r="D20" i="4"/>
  <c r="H19" i="4"/>
  <c r="D19" i="4"/>
  <c r="H18" i="4"/>
  <c r="D18" i="4"/>
  <c r="H17" i="4"/>
  <c r="D17" i="4"/>
  <c r="H16" i="4"/>
  <c r="D16" i="4"/>
  <c r="H15" i="4"/>
  <c r="D15" i="4"/>
  <c r="H14" i="4"/>
  <c r="D14" i="4"/>
  <c r="H13" i="4"/>
  <c r="D13" i="4"/>
  <c r="H12" i="4"/>
  <c r="D12" i="4"/>
  <c r="H11" i="4"/>
  <c r="D11" i="4"/>
  <c r="H10" i="4"/>
  <c r="D10" i="4"/>
  <c r="H9" i="4"/>
  <c r="D9" i="4"/>
  <c r="H8" i="4"/>
  <c r="D8" i="4"/>
  <c r="H34" i="3"/>
  <c r="D34" i="3"/>
  <c r="H33" i="3"/>
  <c r="D33" i="3"/>
  <c r="H32" i="3"/>
  <c r="D32" i="3"/>
  <c r="H31" i="3"/>
  <c r="D31" i="3"/>
  <c r="H30" i="3"/>
  <c r="D30" i="3"/>
  <c r="H29" i="3"/>
  <c r="D29" i="3"/>
  <c r="H28" i="3"/>
  <c r="D28" i="3"/>
  <c r="H27" i="3"/>
  <c r="D27" i="3"/>
  <c r="H26" i="3"/>
  <c r="D26" i="3"/>
  <c r="H25" i="3"/>
  <c r="D25" i="3"/>
  <c r="H24" i="3"/>
  <c r="D24" i="3"/>
  <c r="H23" i="3"/>
  <c r="D23" i="3"/>
  <c r="H22" i="3"/>
  <c r="D22" i="3"/>
  <c r="H21" i="3"/>
  <c r="D21" i="3"/>
  <c r="H20" i="3"/>
  <c r="D20" i="3"/>
  <c r="H19" i="3"/>
  <c r="D19" i="3"/>
  <c r="H18" i="3"/>
  <c r="D18" i="3"/>
  <c r="H17" i="3"/>
  <c r="D17" i="3"/>
  <c r="H16" i="3"/>
  <c r="D16" i="3"/>
  <c r="H15" i="3"/>
  <c r="D15" i="3"/>
  <c r="H14" i="3"/>
  <c r="D14" i="3"/>
  <c r="H13" i="3"/>
  <c r="D13" i="3"/>
  <c r="H12" i="3"/>
  <c r="D12" i="3"/>
  <c r="H11" i="3"/>
  <c r="D11" i="3"/>
  <c r="H10" i="3"/>
  <c r="D10" i="3"/>
  <c r="H9" i="3"/>
  <c r="D9" i="3"/>
  <c r="H8" i="3"/>
  <c r="D8" i="3"/>
  <c r="L22" i="2"/>
  <c r="J22" i="2"/>
  <c r="K22" i="2" s="1"/>
  <c r="I22" i="2"/>
  <c r="H22" i="2"/>
  <c r="G22" i="2"/>
  <c r="F22" i="2"/>
  <c r="E22" i="2"/>
  <c r="N20" i="2"/>
  <c r="L20" i="2"/>
  <c r="K20" i="2"/>
  <c r="C20" i="2"/>
  <c r="L19" i="2"/>
  <c r="K19" i="2"/>
  <c r="C19" i="2"/>
  <c r="N19" i="2" s="1"/>
  <c r="N18" i="2"/>
  <c r="L18" i="2"/>
  <c r="K18" i="2"/>
  <c r="C18" i="2"/>
  <c r="L17" i="2"/>
  <c r="K17" i="2"/>
  <c r="C17" i="2"/>
  <c r="N17" i="2" s="1"/>
  <c r="N16" i="2"/>
  <c r="L16" i="2"/>
  <c r="K16" i="2"/>
  <c r="C16" i="2"/>
  <c r="L15" i="2"/>
  <c r="K15" i="2"/>
  <c r="C15" i="2"/>
  <c r="N15" i="2" s="1"/>
  <c r="N14" i="2"/>
  <c r="L14" i="2"/>
  <c r="K14" i="2"/>
  <c r="C14" i="2"/>
  <c r="L13" i="2"/>
  <c r="K13" i="2"/>
  <c r="C13" i="2"/>
  <c r="N13" i="2" s="1"/>
  <c r="N12" i="2"/>
  <c r="L12" i="2"/>
  <c r="K12" i="2"/>
  <c r="C12" i="2"/>
  <c r="L11" i="2"/>
  <c r="K11" i="2"/>
  <c r="C11" i="2"/>
  <c r="N11" i="2" s="1"/>
  <c r="N10" i="2"/>
  <c r="L10" i="2"/>
  <c r="K10" i="2"/>
  <c r="C10" i="2"/>
  <c r="L9" i="2"/>
  <c r="K9" i="2"/>
  <c r="C9" i="2"/>
  <c r="N9" i="2" s="1"/>
  <c r="N8" i="2"/>
  <c r="L8" i="2"/>
  <c r="K8" i="2"/>
  <c r="C8" i="2"/>
  <c r="L7" i="2"/>
  <c r="K7" i="2"/>
  <c r="C7" i="2"/>
  <c r="N7" i="2" s="1"/>
  <c r="J23" i="2" l="1"/>
  <c r="K23" i="2" s="1"/>
  <c r="I23" i="2"/>
  <c r="L23" i="2" s="1"/>
  <c r="H23" i="2"/>
  <c r="G23" i="2"/>
  <c r="F23" i="2"/>
  <c r="E23" i="2"/>
</calcChain>
</file>

<file path=xl/sharedStrings.xml><?xml version="1.0" encoding="utf-8"?>
<sst xmlns="http://schemas.openxmlformats.org/spreadsheetml/2006/main" count="380" uniqueCount="153">
  <si>
    <t>Etichetta</t>
  </si>
  <si>
    <t>Descrizione</t>
  </si>
  <si>
    <t>ACD</t>
  </si>
  <si>
    <t>Automatic Call Distribution: sistema che instrada le interazioni entrate in una coda specifica (nel nostro caso le due code che provengono dai tasti "1" e "2" dell'IVR) verso gli operatori disponibili all'interno della coda stessa</t>
  </si>
  <si>
    <t>SLA 04</t>
  </si>
  <si>
    <t>Percentuale di chiamate risposte entro il Service Level concordato rispetto al totale delle chiamate risposte. In questo caso il Service Level concordato è dell'80% delle chiamate risposte in 60 secondi</t>
  </si>
  <si>
    <t>SLA 06</t>
  </si>
  <si>
    <t>Percentuale di chiamate abbandonate rispetto a quelle entrate in ACD. Il Service Level concordato è massimo del 5%</t>
  </si>
  <si>
    <t>Ricevute</t>
  </si>
  <si>
    <t>Tutte le interazioni entrate in piattaforma Genesys, si differenziano tra quelle "Entrate in ACD" e quelle "Non entrate in ACD"</t>
  </si>
  <si>
    <t>Non entrate in ACD</t>
  </si>
  <si>
    <t>Interazioni entrate a sistema ma int errotte prima della digitazione di un tasto all'interno dell'IVR</t>
  </si>
  <si>
    <t>Entrate in ACD</t>
  </si>
  <si>
    <t>Tutte le interazioni che hanno superato l'IVR e che quindi vengono instradate verso una coda; nel nostro caso le due code "Anpal Informativo" e "Anpal Tecnico".; tali interazioni si distinguono in Servite e Abbandonate in ACD</t>
  </si>
  <si>
    <t>Servite</t>
  </si>
  <si>
    <t>Interazioni che sono arrivate alla connessione tra utente e operatore</t>
  </si>
  <si>
    <t>Abbandonate in ACD</t>
  </si>
  <si>
    <t>Interazioni entrate in ACD ma interrotte prima della connessione tra utente e operatore</t>
  </si>
  <si>
    <t>Chiamate dentro lo SLA 04</t>
  </si>
  <si>
    <t>Chiamate servite entro lo SLA 04 concordato</t>
  </si>
  <si>
    <t>% Rispetto al Pianificato + 30%</t>
  </si>
  <si>
    <t>Come da allegato 5 del Capitolato, per le eventuali penali da attribuire per il mancato rispetto degli SLA, verranno prese in considerazione solo le giornate nelle quali le chiamate entrate in ACD non eccedano del 30% la quantità stimata e condivisa nel disegno esecutivo. 
I dati visualizzati nella riga di riferimento prendono quindi in considerazione solo le giornate al di sotto di questa soglia.</t>
  </si>
  <si>
    <t xml:space="preserve">Stima chiamate giornaliere entrate in ACD </t>
  </si>
  <si>
    <t>Anpal - Sintetico Giornaliero</t>
  </si>
  <si>
    <t>dal Lun al Ven</t>
  </si>
  <si>
    <t>Sabato</t>
  </si>
  <si>
    <t>Media per giornata</t>
  </si>
  <si>
    <t>Da Anpal_Lavoro_fino al 30 Aprile</t>
  </si>
  <si>
    <r>
      <t xml:space="preserve">SLA 04 </t>
    </r>
    <r>
      <rPr>
        <sz val="11"/>
        <color rgb="FF00B050"/>
        <rFont val="Calibri"/>
        <family val="2"/>
        <scheme val="minor"/>
      </rPr>
      <t>80</t>
    </r>
    <r>
      <rPr>
        <b/>
        <sz val="11"/>
        <color rgb="FF00B050"/>
        <rFont val="Calibri"/>
        <family val="2"/>
        <scheme val="minor"/>
      </rPr>
      <t>%</t>
    </r>
  </si>
  <si>
    <r>
      <t xml:space="preserve">SLA 06 </t>
    </r>
    <r>
      <rPr>
        <b/>
        <sz val="11"/>
        <color rgb="FF00B050"/>
        <rFont val="Calibri"/>
        <family val="2"/>
        <scheme val="minor"/>
      </rPr>
      <t>5%</t>
    </r>
  </si>
  <si>
    <t>Giorno</t>
  </si>
  <si>
    <t>Data</t>
  </si>
  <si>
    <t>Abb.ate in ACD</t>
  </si>
  <si>
    <t>% rispetto al pianificato + 30%</t>
  </si>
  <si>
    <t>Giornata</t>
  </si>
  <si>
    <t>Lunedì</t>
  </si>
  <si>
    <t>Martedì</t>
  </si>
  <si>
    <t>Mercoledì</t>
  </si>
  <si>
    <t>Giovedì</t>
  </si>
  <si>
    <t>Venerdì</t>
  </si>
  <si>
    <t>TOTALE REALE</t>
  </si>
  <si>
    <t>Totale sotto la soglia del 30%</t>
  </si>
  <si>
    <t>ANPAL - Casi in stato chiuso generati dal canale telefonico. Sintetico per Tipo; dettaglio per motivo</t>
  </si>
  <si>
    <t>Attività svolta dal 16 al 31 Marzo, aggiornato il 6 Agosto 2020</t>
  </si>
  <si>
    <t>Casi originati da Telefono in stato chiuso in ordine alfabetico</t>
  </si>
  <si>
    <t>Casi originati da Telefono in stato chiuso in ordine decrescente</t>
  </si>
  <si>
    <t>Tipo Caso</t>
  </si>
  <si>
    <t>Casi</t>
  </si>
  <si>
    <t xml:space="preserve">% </t>
  </si>
  <si>
    <t>Accesso</t>
  </si>
  <si>
    <t>Disoccupazione e ricollocazione</t>
  </si>
  <si>
    <t>Agenzie di selezione</t>
  </si>
  <si>
    <t>Portale ANPAL</t>
  </si>
  <si>
    <t>Agenzie per il lavoro</t>
  </si>
  <si>
    <t>Carriere e Professioni</t>
  </si>
  <si>
    <t>Agevolazioni Legge 104</t>
  </si>
  <si>
    <t>Lavorare in Italia</t>
  </si>
  <si>
    <t>Ammortizzatori Sociali</t>
  </si>
  <si>
    <t>Lavoro dipendente</t>
  </si>
  <si>
    <t>Assegno di Ricollocazione (ADR)</t>
  </si>
  <si>
    <t>Norme e leggi sul lavoro</t>
  </si>
  <si>
    <t>did on line</t>
  </si>
  <si>
    <t>Contratti e forme di lavoro</t>
  </si>
  <si>
    <t>Reddito di Cittadinanza</t>
  </si>
  <si>
    <t>Contributi e agevolazioni per il lavoratore</t>
  </si>
  <si>
    <t>Lavoro autonomo e imprenditoria</t>
  </si>
  <si>
    <t>(vuoto)</t>
  </si>
  <si>
    <t>Domanda e Offerta di lavoro</t>
  </si>
  <si>
    <t>Garanzia giovani</t>
  </si>
  <si>
    <t>Lavorare all'Estero</t>
  </si>
  <si>
    <t>Lavori socialmente utili</t>
  </si>
  <si>
    <t>Lavoro e disabilità</t>
  </si>
  <si>
    <t>Orientamento e formazione professionale</t>
  </si>
  <si>
    <t>Lavoro sommerso</t>
  </si>
  <si>
    <t>Sicurezza sul lavoro</t>
  </si>
  <si>
    <t>TOTALE</t>
  </si>
  <si>
    <t>Dettaglio per motivo</t>
  </si>
  <si>
    <t>Tipologia e rispettivi motivi</t>
  </si>
  <si>
    <t>Casi chiusi da canale telefonico</t>
  </si>
  <si>
    <t>Richiesta Informazioni</t>
  </si>
  <si>
    <t>Agenzia: cambio soggetto erogatore/proroga/sospensione</t>
  </si>
  <si>
    <t>Agenzia: problemi tecnici portale ADR</t>
  </si>
  <si>
    <t>Agenzia: richiesta generica su ADR</t>
  </si>
  <si>
    <t>Cittadino: assistenza nella compilazione sul portale</t>
  </si>
  <si>
    <t>Cittadino: cambio soggetto erogatore/proroga/sospensione</t>
  </si>
  <si>
    <t>Cittadino: compatibilità ADR con altre misure</t>
  </si>
  <si>
    <t>Cittadino: informazioni sui soggetti erogatori</t>
  </si>
  <si>
    <t>Cittadino: limitazioni/sanzioni/condizionalità</t>
  </si>
  <si>
    <t>Cittadino: modalità richiesta ADR</t>
  </si>
  <si>
    <t>Cittadino: problemi tecnici di accesso al portale</t>
  </si>
  <si>
    <t>Cittadino: richiesta generica di informazioni</t>
  </si>
  <si>
    <t>Cittadino: verifica requisiti ADR</t>
  </si>
  <si>
    <t>Collaborazione organizzata dal committente</t>
  </si>
  <si>
    <t>Contratto a tempo determinato</t>
  </si>
  <si>
    <t>Contratto di lavoro intermittente</t>
  </si>
  <si>
    <t>Incentivi all'assunzione</t>
  </si>
  <si>
    <t>ANPAL</t>
  </si>
  <si>
    <t>Assegno di ricollocazione</t>
  </si>
  <si>
    <t>Collocamento obbligatorio per disabili</t>
  </si>
  <si>
    <t>DID (Dichiarazione di Immediata Disponibilita)</t>
  </si>
  <si>
    <t>Eures</t>
  </si>
  <si>
    <t>Garanzia Giovani</t>
  </si>
  <si>
    <t>Informazioni politiche del lavoro</t>
  </si>
  <si>
    <t>PSP (Patto di Servizio Personalizzato)</t>
  </si>
  <si>
    <t>Cig in deroga</t>
  </si>
  <si>
    <t>Cigo</t>
  </si>
  <si>
    <t>Cigs</t>
  </si>
  <si>
    <t>Naspi</t>
  </si>
  <si>
    <t>Albo nazionale soggetti accreditati</t>
  </si>
  <si>
    <t>Assistenza Tecnica Portale</t>
  </si>
  <si>
    <t>Comunicazioni obbligatorie</t>
  </si>
  <si>
    <t>Informazioni generiche</t>
  </si>
  <si>
    <t>Navigator</t>
  </si>
  <si>
    <t>Requisiti</t>
  </si>
  <si>
    <t>ANPAL - Casi in stato chiuso generati dal canale mail. Sintetico per Tipo; dettaglio per motivo</t>
  </si>
  <si>
    <t>Casi originati da Mail in stato chiuso in ordine alfabetico</t>
  </si>
  <si>
    <t>Casi originati da Mail in stato chiuso in ordine decrescente</t>
  </si>
  <si>
    <t>Adr CIGS</t>
  </si>
  <si>
    <t>Adr-Naspi</t>
  </si>
  <si>
    <t>Adr-Rdc</t>
  </si>
  <si>
    <t>Agenda</t>
  </si>
  <si>
    <t>Albo Informatico</t>
  </si>
  <si>
    <t>Attestazione stato di disoccupazione</t>
  </si>
  <si>
    <t>Curriculum Vitae</t>
  </si>
  <si>
    <t>SAP</t>
  </si>
  <si>
    <t>Profilazione qualitativa</t>
  </si>
  <si>
    <t>Accordi CIGS</t>
  </si>
  <si>
    <t>Definizione PRI</t>
  </si>
  <si>
    <t>Gestione Adr</t>
  </si>
  <si>
    <t>Offerta occupazionale</t>
  </si>
  <si>
    <t>Cittadino- accesso al portale</t>
  </si>
  <si>
    <t>Operatore tutor</t>
  </si>
  <si>
    <t>Agenzia: manifestazione di interesse ADR</t>
  </si>
  <si>
    <t>Agenzia: richiesta amministrativa su ADR</t>
  </si>
  <si>
    <t>Contratto di apprendistato</t>
  </si>
  <si>
    <t>Lavoro accessorio</t>
  </si>
  <si>
    <t>Dis-Coll</t>
  </si>
  <si>
    <t>ANPAL - Casi generati dal canale mail divisi per stato e per code</t>
  </si>
  <si>
    <t>Casi originati da mail divisi per code e per stato</t>
  </si>
  <si>
    <t>CODE</t>
  </si>
  <si>
    <t>STATO</t>
  </si>
  <si>
    <t>% chiuse rispetto al totale della coda</t>
  </si>
  <si>
    <t>Chiuso</t>
  </si>
  <si>
    <t>In Attesa</t>
  </si>
  <si>
    <t>In Lavorazione</t>
  </si>
  <si>
    <t>Nuovo</t>
  </si>
  <si>
    <t>Pending</t>
  </si>
  <si>
    <t>DIVISIONE 3</t>
  </si>
  <si>
    <t>DIVISIONE 7</t>
  </si>
  <si>
    <t>INFO ANPAL</t>
  </si>
  <si>
    <t>SUPPORTO TECNICO - MY ANPAL</t>
  </si>
  <si>
    <t>Totale complessivo</t>
  </si>
  <si>
    <t>% rispetto al totale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</si>
</sst>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 mmmm\ yyyy"/>
    <numFmt numFmtId="165" formatCode="0.0%"/>
  </numFmts>
  <fonts count="16" x14ac:knownFonts="1">
    <font>
      <sz val="11"/>
      <color theme="1"/>
      <name val="Calibri"/>
      <family val="2"/>
      <scheme val="minor"/>
    </font>
    <font>
      <sz val="11"/>
      <color theme="1"/>
      <name val="Calibri"/>
      <family val="2"/>
      <scheme val="minor"/>
    </font>
    <font>
      <b/>
      <sz val="11"/>
      <color theme="1"/>
      <name val="Calibri"/>
      <family val="2"/>
      <scheme val="minor"/>
    </font>
    <font>
      <b/>
      <sz val="24"/>
      <color theme="1"/>
      <name val="Calibri"/>
      <family val="2"/>
      <scheme val="minor"/>
    </font>
    <font>
      <sz val="11"/>
      <color indexed="8"/>
      <name val="Calibri"/>
      <family val="2"/>
      <scheme val="minor"/>
    </font>
    <font>
      <sz val="10"/>
      <color indexed="8"/>
      <name val="ARIAL"/>
      <charset val="1"/>
    </font>
    <font>
      <b/>
      <sz val="22"/>
      <color theme="1"/>
      <name val="Calibri"/>
      <family val="2"/>
      <scheme val="minor"/>
    </font>
    <font>
      <sz val="8"/>
      <color theme="1"/>
      <name val="Calibri"/>
      <family val="2"/>
      <scheme val="minor"/>
    </font>
    <font>
      <sz val="10"/>
      <color indexed="8"/>
      <name val="Arial"/>
      <family val="2"/>
    </font>
    <font>
      <b/>
      <sz val="22"/>
      <color indexed="8"/>
      <name val="Calibri"/>
      <family val="2"/>
      <scheme val="minor"/>
    </font>
    <font>
      <sz val="11"/>
      <color rgb="FF00B050"/>
      <name val="Calibri"/>
      <family val="2"/>
      <scheme val="minor"/>
    </font>
    <font>
      <b/>
      <sz val="11"/>
      <color rgb="FF00B050"/>
      <name val="Calibri"/>
      <family val="2"/>
      <scheme val="minor"/>
    </font>
    <font>
      <sz val="9"/>
      <color theme="1"/>
      <name val="Calibri"/>
      <family val="2"/>
      <scheme val="minor"/>
    </font>
    <font>
      <b/>
      <sz val="16"/>
      <color theme="1"/>
      <name val="Calibri"/>
      <family val="2"/>
      <scheme val="minor"/>
    </font>
    <font>
      <b/>
      <i/>
      <sz val="14"/>
      <color theme="1"/>
      <name val="Calibri"/>
      <family val="2"/>
      <scheme val="minor"/>
    </font>
    <font>
      <b/>
      <sz val="12"/>
      <color theme="1"/>
      <name val="Calibri"/>
      <family val="2"/>
      <scheme val="minor"/>
    </font>
  </fonts>
  <fills count="10">
    <fill>
      <patternFill patternType="none"/>
    </fill>
    <fill>
      <patternFill patternType="gray125"/>
    </fill>
    <fill>
      <patternFill patternType="solid">
        <fgColor rgb="FF0070C0"/>
        <bgColor indexed="64"/>
      </patternFill>
    </fill>
    <fill>
      <patternFill patternType="solid">
        <fgColor theme="4" tint="0.59999389629810485"/>
        <bgColor indexed="64"/>
      </patternFill>
    </fill>
    <fill>
      <patternFill patternType="solid">
        <fgColor rgb="FF00B0F0"/>
        <bgColor indexed="64"/>
      </patternFill>
    </fill>
    <fill>
      <patternFill patternType="solid">
        <fgColor rgb="FF00B050"/>
        <bgColor indexed="64"/>
      </patternFill>
    </fill>
    <fill>
      <patternFill patternType="solid">
        <fgColor rgb="FFFFC000"/>
        <bgColor indexed="64"/>
      </patternFill>
    </fill>
    <fill>
      <patternFill patternType="solid">
        <fgColor rgb="FF92D050"/>
        <bgColor indexed="64"/>
      </patternFill>
    </fill>
    <fill>
      <patternFill patternType="solid">
        <fgColor rgb="FF00B0F0"/>
        <bgColor theme="4" tint="0.79998168889431442"/>
      </patternFill>
    </fill>
    <fill>
      <patternFill patternType="solid">
        <fgColor theme="4" tint="0.79998168889431442"/>
        <bgColor theme="4" tint="0.79998168889431442"/>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s>
  <cellStyleXfs count="4">
    <xf numFmtId="0" fontId="0" fillId="0" borderId="0"/>
    <xf numFmtId="9" fontId="1" fillId="0" borderId="0" applyFont="0" applyFill="0" applyBorder="0" applyAlignment="0" applyProtection="0"/>
    <xf numFmtId="0" fontId="5" fillId="0" borderId="0">
      <alignment vertical="top"/>
    </xf>
    <xf numFmtId="9" fontId="8" fillId="0" borderId="0" applyFont="0" applyFill="0" applyBorder="0" applyAlignment="0" applyProtection="0">
      <alignment vertical="top"/>
    </xf>
  </cellStyleXfs>
  <cellXfs count="151">
    <xf numFmtId="0" fontId="0" fillId="0" borderId="0" xfId="0"/>
    <xf numFmtId="0" fontId="3" fillId="0" borderId="1" xfId="0" applyFont="1" applyBorder="1" applyAlignment="1">
      <alignment horizontal="center" vertical="center"/>
    </xf>
    <xf numFmtId="0" fontId="2" fillId="0" borderId="1" xfId="0" applyFont="1" applyBorder="1" applyAlignment="1">
      <alignment vertical="center"/>
    </xf>
    <xf numFmtId="0" fontId="0" fillId="0" borderId="1" xfId="0" applyBorder="1" applyAlignment="1">
      <alignment horizontal="left" vertical="center" wrapTex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3" borderId="3"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4" borderId="3"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0" fillId="0" borderId="0" xfId="0" applyAlignment="1">
      <alignment vertical="center"/>
    </xf>
    <xf numFmtId="0" fontId="5" fillId="0" borderId="0" xfId="2" applyAlignment="1"/>
    <xf numFmtId="0" fontId="5" fillId="7" borderId="1" xfId="2" applyFill="1" applyBorder="1" applyAlignment="1">
      <alignment horizontal="center" wrapText="1"/>
    </xf>
    <xf numFmtId="0" fontId="6" fillId="0" borderId="6" xfId="2" applyFont="1" applyBorder="1" applyAlignment="1">
      <alignment horizontal="center" vertical="center"/>
    </xf>
    <xf numFmtId="0" fontId="6" fillId="0" borderId="7" xfId="2" applyFont="1" applyBorder="1" applyAlignment="1">
      <alignment horizontal="center" vertical="center"/>
    </xf>
    <xf numFmtId="0" fontId="6" fillId="0" borderId="8" xfId="2" applyFont="1" applyBorder="1" applyAlignment="1">
      <alignment horizontal="center" vertical="center"/>
    </xf>
    <xf numFmtId="0" fontId="7" fillId="7" borderId="1" xfId="2" applyFont="1" applyFill="1" applyBorder="1" applyAlignment="1">
      <alignment horizontal="center" vertical="center" wrapText="1"/>
    </xf>
    <xf numFmtId="9" fontId="2" fillId="0" borderId="1" xfId="3" applyFont="1" applyBorder="1" applyAlignment="1">
      <alignment horizontal="center" vertical="center"/>
    </xf>
    <xf numFmtId="0" fontId="9" fillId="0" borderId="9" xfId="2" applyFont="1" applyBorder="1" applyAlignment="1">
      <alignment horizontal="center" vertical="center"/>
    </xf>
    <xf numFmtId="0" fontId="9" fillId="0" borderId="10" xfId="2" applyFont="1" applyBorder="1" applyAlignment="1">
      <alignment horizontal="center" vertical="center"/>
    </xf>
    <xf numFmtId="0" fontId="9" fillId="0" borderId="11" xfId="2" applyFont="1" applyBorder="1" applyAlignment="1">
      <alignment horizontal="center" vertical="center"/>
    </xf>
    <xf numFmtId="0" fontId="4" fillId="2" borderId="12" xfId="2" applyFont="1" applyFill="1" applyBorder="1" applyAlignment="1">
      <alignment vertical="center" wrapText="1"/>
    </xf>
    <xf numFmtId="0" fontId="4" fillId="2" borderId="0" xfId="2" applyFont="1" applyFill="1" applyBorder="1" applyAlignment="1">
      <alignment horizontal="center" vertical="center"/>
    </xf>
    <xf numFmtId="0" fontId="4" fillId="2" borderId="13" xfId="2" applyFont="1" applyFill="1" applyBorder="1" applyAlignment="1">
      <alignment horizontal="center" vertical="center"/>
    </xf>
    <xf numFmtId="0" fontId="4" fillId="4" borderId="12" xfId="2" applyFont="1" applyFill="1" applyBorder="1" applyAlignment="1">
      <alignment horizontal="center" vertical="center"/>
    </xf>
    <xf numFmtId="0" fontId="4" fillId="4" borderId="14" xfId="2" applyFont="1" applyFill="1" applyBorder="1" applyAlignment="1">
      <alignment horizontal="center" vertical="center"/>
    </xf>
    <xf numFmtId="0" fontId="4" fillId="0" borderId="0" xfId="2" applyFont="1" applyFill="1" applyBorder="1" applyAlignment="1">
      <alignment horizontal="center" vertical="center" wrapText="1"/>
    </xf>
    <xf numFmtId="0" fontId="4" fillId="0" borderId="15" xfId="2" applyFont="1" applyBorder="1" applyAlignment="1">
      <alignment horizontal="center" vertical="center" wrapText="1"/>
    </xf>
    <xf numFmtId="0" fontId="4" fillId="0" borderId="16" xfId="2" applyFont="1" applyBorder="1" applyAlignment="1">
      <alignment horizontal="center" vertical="center" wrapText="1"/>
    </xf>
    <xf numFmtId="0" fontId="5" fillId="7" borderId="1" xfId="2" applyFill="1" applyBorder="1" applyAlignment="1">
      <alignment horizontal="center" vertical="center"/>
    </xf>
    <xf numFmtId="0" fontId="9" fillId="0" borderId="17" xfId="2" applyFont="1" applyBorder="1" applyAlignment="1">
      <alignment horizontal="center" vertical="center"/>
    </xf>
    <xf numFmtId="0" fontId="9" fillId="0" borderId="18" xfId="2" applyFont="1" applyBorder="1" applyAlignment="1">
      <alignment horizontal="center" vertical="center"/>
    </xf>
    <xf numFmtId="0" fontId="9" fillId="0" borderId="19" xfId="2" applyFont="1" applyBorder="1" applyAlignment="1">
      <alignment horizontal="center" vertical="center"/>
    </xf>
    <xf numFmtId="0" fontId="5" fillId="0" borderId="6" xfId="2" applyBorder="1" applyAlignment="1">
      <alignment horizontal="center" vertical="center"/>
    </xf>
    <xf numFmtId="0" fontId="5" fillId="0" borderId="8" xfId="2" applyBorder="1" applyAlignment="1">
      <alignment horizontal="center" vertical="center"/>
    </xf>
    <xf numFmtId="0" fontId="4" fillId="3" borderId="6" xfId="2" applyFont="1" applyFill="1" applyBorder="1" applyAlignment="1">
      <alignment horizontal="center" vertical="center" wrapText="1"/>
    </xf>
    <xf numFmtId="0" fontId="4" fillId="4" borderId="8" xfId="2" applyFont="1" applyFill="1" applyBorder="1" applyAlignment="1">
      <alignment horizontal="center" vertical="center" wrapText="1"/>
    </xf>
    <xf numFmtId="0" fontId="4" fillId="5" borderId="20" xfId="2" applyFont="1" applyFill="1" applyBorder="1" applyAlignment="1">
      <alignment horizontal="center" vertical="center" wrapText="1"/>
    </xf>
    <xf numFmtId="0" fontId="4" fillId="6" borderId="21" xfId="2" applyFont="1" applyFill="1" applyBorder="1" applyAlignment="1">
      <alignment horizontal="center" vertical="center" wrapText="1"/>
    </xf>
    <xf numFmtId="0" fontId="4" fillId="0" borderId="22" xfId="2" applyFont="1" applyBorder="1" applyAlignment="1">
      <alignment horizontal="center" vertical="center" wrapText="1"/>
    </xf>
    <xf numFmtId="0" fontId="4" fillId="0" borderId="23" xfId="2" applyFont="1" applyBorder="1" applyAlignment="1">
      <alignment horizontal="center" vertical="center" wrapText="1"/>
    </xf>
    <xf numFmtId="0" fontId="4" fillId="0" borderId="24" xfId="2" applyFont="1" applyBorder="1" applyAlignment="1">
      <alignment horizontal="center" vertical="center" wrapText="1"/>
    </xf>
    <xf numFmtId="0" fontId="12" fillId="0" borderId="1" xfId="2" applyFont="1" applyBorder="1" applyAlignment="1">
      <alignment horizontal="center" vertical="center" wrapText="1"/>
    </xf>
    <xf numFmtId="0" fontId="5" fillId="0" borderId="25" xfId="2" applyBorder="1" applyAlignment="1">
      <alignment horizontal="center" vertical="center"/>
    </xf>
    <xf numFmtId="0" fontId="4" fillId="4" borderId="26" xfId="2" applyFont="1" applyFill="1" applyBorder="1" applyAlignment="1">
      <alignment horizontal="center" vertical="center" wrapText="1"/>
    </xf>
    <xf numFmtId="0" fontId="4" fillId="5" borderId="26" xfId="2" applyFont="1" applyFill="1" applyBorder="1" applyAlignment="1">
      <alignment horizontal="center" vertical="center" wrapText="1"/>
    </xf>
    <xf numFmtId="0" fontId="4" fillId="6" borderId="27" xfId="2" applyFont="1" applyFill="1" applyBorder="1" applyAlignment="1">
      <alignment horizontal="center" vertical="center" wrapText="1"/>
    </xf>
    <xf numFmtId="0" fontId="5" fillId="0" borderId="5" xfId="2" applyBorder="1" applyAlignment="1"/>
    <xf numFmtId="164" fontId="5" fillId="0" borderId="5" xfId="2" applyNumberFormat="1" applyBorder="1" applyAlignment="1">
      <alignment horizontal="center" vertical="center"/>
    </xf>
    <xf numFmtId="3" fontId="1" fillId="0" borderId="5" xfId="2" applyNumberFormat="1" applyFont="1" applyBorder="1" applyAlignment="1">
      <alignment horizontal="center" vertical="center"/>
    </xf>
    <xf numFmtId="3" fontId="1" fillId="0" borderId="1" xfId="2" applyNumberFormat="1" applyFont="1" applyBorder="1" applyAlignment="1">
      <alignment horizontal="center" vertical="center"/>
    </xf>
    <xf numFmtId="165" fontId="2" fillId="0" borderId="1" xfId="2" applyNumberFormat="1" applyFont="1" applyBorder="1" applyAlignment="1">
      <alignment horizontal="center" vertical="center"/>
    </xf>
    <xf numFmtId="165" fontId="2" fillId="0" borderId="1" xfId="3" applyNumberFormat="1" applyFont="1" applyBorder="1" applyAlignment="1">
      <alignment horizontal="center" vertical="center"/>
    </xf>
    <xf numFmtId="165" fontId="0" fillId="0" borderId="1" xfId="3" applyNumberFormat="1" applyFont="1" applyBorder="1" applyAlignment="1">
      <alignment horizontal="center" vertical="center"/>
    </xf>
    <xf numFmtId="0" fontId="8" fillId="0" borderId="28" xfId="0" applyFont="1" applyBorder="1" applyAlignment="1">
      <alignment vertical="top"/>
    </xf>
    <xf numFmtId="1" fontId="0" fillId="0" borderId="1" xfId="0" applyNumberFormat="1" applyBorder="1" applyAlignment="1">
      <alignment vertical="top"/>
    </xf>
    <xf numFmtId="1" fontId="0" fillId="0" borderId="29" xfId="0" applyNumberFormat="1" applyBorder="1" applyAlignment="1">
      <alignment vertical="top"/>
    </xf>
    <xf numFmtId="0" fontId="8" fillId="0" borderId="23" xfId="0" applyFont="1" applyBorder="1" applyAlignment="1">
      <alignment vertical="top"/>
    </xf>
    <xf numFmtId="1" fontId="0" fillId="0" borderId="30" xfId="0" applyNumberFormat="1" applyBorder="1" applyAlignment="1">
      <alignment vertical="top"/>
    </xf>
    <xf numFmtId="1" fontId="0" fillId="0" borderId="24" xfId="0" applyNumberFormat="1" applyBorder="1" applyAlignment="1">
      <alignment vertical="top"/>
    </xf>
    <xf numFmtId="0" fontId="5" fillId="0" borderId="1" xfId="2" applyBorder="1" applyAlignment="1"/>
    <xf numFmtId="1" fontId="5" fillId="0" borderId="0" xfId="2" applyNumberFormat="1" applyAlignment="1"/>
    <xf numFmtId="0" fontId="5" fillId="0" borderId="31" xfId="2" applyBorder="1" applyAlignment="1"/>
    <xf numFmtId="164" fontId="5" fillId="0" borderId="31" xfId="2" applyNumberFormat="1" applyBorder="1" applyAlignment="1">
      <alignment horizontal="center" vertical="center"/>
    </xf>
    <xf numFmtId="3" fontId="5" fillId="0" borderId="0" xfId="2" applyNumberFormat="1" applyAlignment="1"/>
    <xf numFmtId="0" fontId="2" fillId="0" borderId="1" xfId="2" applyFont="1" applyBorder="1" applyAlignment="1">
      <alignment horizontal="left"/>
    </xf>
    <xf numFmtId="3" fontId="5" fillId="0" borderId="1" xfId="2" applyNumberFormat="1" applyBorder="1" applyAlignment="1"/>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0" fillId="0" borderId="10" xfId="0" applyBorder="1"/>
    <xf numFmtId="0" fontId="0" fillId="0" borderId="11" xfId="0" applyBorder="1"/>
    <xf numFmtId="0" fontId="14" fillId="0" borderId="17" xfId="0" applyFont="1" applyBorder="1" applyAlignment="1">
      <alignment horizontal="center" vertical="center"/>
    </xf>
    <xf numFmtId="0" fontId="14" fillId="0" borderId="18" xfId="0" applyFont="1" applyBorder="1" applyAlignment="1">
      <alignment horizontal="center" vertical="center"/>
    </xf>
    <xf numFmtId="0" fontId="0" fillId="0" borderId="18" xfId="0" applyBorder="1"/>
    <xf numFmtId="0" fontId="0" fillId="0" borderId="19" xfId="0" applyBorder="1"/>
    <xf numFmtId="0" fontId="15" fillId="0" borderId="32" xfId="0" applyFont="1" applyBorder="1" applyAlignment="1">
      <alignment horizontal="center" vertical="center"/>
    </xf>
    <xf numFmtId="0" fontId="15" fillId="0" borderId="33" xfId="0" applyFont="1" applyBorder="1" applyAlignment="1">
      <alignment horizontal="center" vertical="center"/>
    </xf>
    <xf numFmtId="0" fontId="15" fillId="0" borderId="34" xfId="0" applyFont="1" applyBorder="1" applyAlignment="1">
      <alignment horizontal="center" vertical="center"/>
    </xf>
    <xf numFmtId="0" fontId="2" fillId="8" borderId="35" xfId="0" applyFont="1" applyFill="1" applyBorder="1" applyAlignment="1">
      <alignment horizontal="center" vertical="center" wrapText="1"/>
    </xf>
    <xf numFmtId="0" fontId="2" fillId="8" borderId="36" xfId="0" applyFont="1" applyFill="1" applyBorder="1" applyAlignment="1">
      <alignment horizontal="center" vertical="center" wrapText="1"/>
    </xf>
    <xf numFmtId="0" fontId="2" fillId="8" borderId="37" xfId="0" applyFont="1" applyFill="1" applyBorder="1" applyAlignment="1">
      <alignment horizontal="center" vertical="center" wrapText="1"/>
    </xf>
    <xf numFmtId="0" fontId="0" fillId="0" borderId="25" xfId="0" applyBorder="1" applyAlignment="1">
      <alignment horizontal="left"/>
    </xf>
    <xf numFmtId="0" fontId="0" fillId="0" borderId="38" xfId="0" applyNumberFormat="1" applyBorder="1"/>
    <xf numFmtId="165" fontId="0" fillId="0" borderId="39" xfId="1" applyNumberFormat="1" applyFont="1" applyBorder="1"/>
    <xf numFmtId="0" fontId="0" fillId="0" borderId="28" xfId="0" applyBorder="1" applyAlignment="1">
      <alignment horizontal="left"/>
    </xf>
    <xf numFmtId="0" fontId="0" fillId="0" borderId="3" xfId="0" applyNumberFormat="1" applyBorder="1"/>
    <xf numFmtId="165" fontId="0" fillId="0" borderId="40" xfId="1" applyNumberFormat="1" applyFont="1" applyBorder="1"/>
    <xf numFmtId="0" fontId="0" fillId="0" borderId="20" xfId="0" applyBorder="1" applyAlignment="1">
      <alignment horizontal="left"/>
    </xf>
    <xf numFmtId="0" fontId="0" fillId="0" borderId="41" xfId="0" applyNumberFormat="1" applyBorder="1"/>
    <xf numFmtId="165" fontId="0" fillId="0" borderId="42" xfId="1" applyNumberFormat="1" applyFont="1" applyBorder="1"/>
    <xf numFmtId="0" fontId="2" fillId="0" borderId="6" xfId="0" applyFont="1" applyBorder="1" applyAlignment="1">
      <alignment vertical="center"/>
    </xf>
    <xf numFmtId="3" fontId="2" fillId="0" borderId="43" xfId="0" applyNumberFormat="1" applyFont="1" applyBorder="1" applyAlignment="1">
      <alignment vertical="center"/>
    </xf>
    <xf numFmtId="9" fontId="2" fillId="0" borderId="22" xfId="1" applyFont="1" applyBorder="1" applyAlignment="1">
      <alignment vertical="center"/>
    </xf>
    <xf numFmtId="0" fontId="2" fillId="4" borderId="9" xfId="0" applyFont="1" applyFill="1" applyBorder="1" applyAlignment="1">
      <alignment horizontal="center" vertical="center"/>
    </xf>
    <xf numFmtId="0" fontId="2" fillId="4" borderId="11" xfId="0" applyFont="1" applyFill="1" applyBorder="1" applyAlignment="1">
      <alignment horizontal="center" vertical="center"/>
    </xf>
    <xf numFmtId="0" fontId="2" fillId="0" borderId="35" xfId="0" applyFont="1" applyFill="1" applyBorder="1" applyAlignment="1">
      <alignment horizontal="center" vertical="center" wrapText="1"/>
    </xf>
    <xf numFmtId="3" fontId="2" fillId="0" borderId="44" xfId="0" applyNumberFormat="1" applyFont="1" applyFill="1" applyBorder="1" applyAlignment="1">
      <alignment horizontal="center" vertical="center" wrapText="1"/>
    </xf>
    <xf numFmtId="0" fontId="2" fillId="0" borderId="25" xfId="0" applyFont="1" applyBorder="1" applyAlignment="1">
      <alignment horizontal="left"/>
    </xf>
    <xf numFmtId="0" fontId="2" fillId="0" borderId="27" xfId="0" applyNumberFormat="1" applyFont="1" applyBorder="1"/>
    <xf numFmtId="0" fontId="0" fillId="0" borderId="28" xfId="0" applyBorder="1" applyAlignment="1">
      <alignment horizontal="left" indent="1"/>
    </xf>
    <xf numFmtId="0" fontId="0" fillId="0" borderId="29" xfId="0" applyNumberFormat="1" applyBorder="1"/>
    <xf numFmtId="0" fontId="2" fillId="0" borderId="28" xfId="0" applyFont="1" applyBorder="1" applyAlignment="1">
      <alignment horizontal="left"/>
    </xf>
    <xf numFmtId="0" fontId="2" fillId="0" borderId="29" xfId="0" applyNumberFormat="1" applyFont="1" applyBorder="1"/>
    <xf numFmtId="0" fontId="0" fillId="0" borderId="23" xfId="0" applyBorder="1" applyAlignment="1">
      <alignment horizontal="left" indent="1"/>
    </xf>
    <xf numFmtId="0" fontId="0" fillId="0" borderId="24" xfId="0" applyNumberFormat="1" applyBorder="1"/>
    <xf numFmtId="0" fontId="2" fillId="9" borderId="6" xfId="0" applyFont="1" applyFill="1" applyBorder="1" applyAlignment="1">
      <alignment horizontal="left" vertical="center"/>
    </xf>
    <xf numFmtId="3" fontId="2" fillId="9" borderId="8" xfId="0" applyNumberFormat="1" applyFont="1" applyFill="1" applyBorder="1" applyAlignment="1">
      <alignment vertical="center"/>
    </xf>
    <xf numFmtId="0" fontId="2" fillId="8" borderId="44" xfId="0" applyFont="1" applyFill="1" applyBorder="1" applyAlignment="1">
      <alignment horizontal="center" vertical="center" wrapText="1"/>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4" borderId="45" xfId="0" applyFont="1" applyFill="1" applyBorder="1" applyAlignment="1">
      <alignment horizontal="center" vertical="center"/>
    </xf>
    <xf numFmtId="0" fontId="2" fillId="4" borderId="25" xfId="0" applyFont="1" applyFill="1" applyBorder="1" applyAlignment="1">
      <alignment horizontal="center" vertical="center"/>
    </xf>
    <xf numFmtId="0" fontId="2" fillId="4" borderId="26" xfId="0" applyFont="1" applyFill="1" applyBorder="1" applyAlignment="1">
      <alignment horizontal="center" vertical="center"/>
    </xf>
    <xf numFmtId="0" fontId="2" fillId="4" borderId="27" xfId="0" applyFont="1" applyFill="1" applyBorder="1" applyAlignment="1">
      <alignment horizontal="center" vertical="center"/>
    </xf>
    <xf numFmtId="0" fontId="2" fillId="4" borderId="11" xfId="0" applyFont="1" applyFill="1" applyBorder="1" applyAlignment="1">
      <alignment horizontal="center" vertical="center" wrapText="1"/>
    </xf>
    <xf numFmtId="0" fontId="2" fillId="4" borderId="44" xfId="0" applyFont="1" applyFill="1" applyBorder="1" applyAlignment="1">
      <alignment horizontal="center" vertical="center" wrapText="1"/>
    </xf>
    <xf numFmtId="0" fontId="2" fillId="4" borderId="46" xfId="0" applyFont="1" applyFill="1" applyBorder="1" applyAlignment="1">
      <alignment horizontal="center" vertical="center"/>
    </xf>
    <xf numFmtId="0" fontId="2" fillId="0" borderId="20"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47" xfId="0" applyFont="1" applyFill="1" applyBorder="1" applyAlignment="1">
      <alignment horizontal="center" vertical="center" wrapText="1"/>
    </xf>
    <xf numFmtId="0" fontId="0" fillId="0" borderId="25" xfId="0" applyBorder="1"/>
    <xf numFmtId="0" fontId="0" fillId="0" borderId="26" xfId="0" applyBorder="1"/>
    <xf numFmtId="0" fontId="0" fillId="0" borderId="38" xfId="0" applyBorder="1"/>
    <xf numFmtId="0" fontId="0" fillId="0" borderId="45" xfId="0" applyBorder="1"/>
    <xf numFmtId="165" fontId="2" fillId="0" borderId="39" xfId="1" applyNumberFormat="1" applyFont="1" applyBorder="1"/>
    <xf numFmtId="0" fontId="0" fillId="0" borderId="28" xfId="0" applyBorder="1"/>
    <xf numFmtId="0" fontId="0" fillId="0" borderId="1" xfId="0" applyBorder="1"/>
    <xf numFmtId="0" fontId="0" fillId="0" borderId="3" xfId="0" applyBorder="1"/>
    <xf numFmtId="0" fontId="0" fillId="0" borderId="48" xfId="0" applyBorder="1"/>
    <xf numFmtId="165" fontId="2" fillId="0" borderId="40" xfId="1" applyNumberFormat="1" applyFont="1" applyBorder="1"/>
    <xf numFmtId="0" fontId="0" fillId="0" borderId="23" xfId="0" applyBorder="1"/>
    <xf numFmtId="0" fontId="0" fillId="0" borderId="30" xfId="0" applyBorder="1"/>
    <xf numFmtId="0" fontId="0" fillId="0" borderId="49" xfId="0" applyBorder="1"/>
    <xf numFmtId="0" fontId="0" fillId="0" borderId="50" xfId="0" applyBorder="1"/>
    <xf numFmtId="165" fontId="2" fillId="0" borderId="51" xfId="1" applyNumberFormat="1" applyFont="1" applyBorder="1"/>
    <xf numFmtId="0" fontId="2" fillId="0" borderId="52" xfId="0" applyFont="1" applyFill="1" applyBorder="1" applyAlignment="1">
      <alignment horizontal="left" vertical="center"/>
    </xf>
    <xf numFmtId="3" fontId="2" fillId="0" borderId="53" xfId="0" applyNumberFormat="1" applyFont="1" applyFill="1" applyBorder="1" applyAlignment="1">
      <alignment vertical="center"/>
    </xf>
    <xf numFmtId="3" fontId="2" fillId="0" borderId="4" xfId="0" applyNumberFormat="1" applyFont="1" applyFill="1" applyBorder="1" applyAlignment="1">
      <alignment vertical="center"/>
    </xf>
    <xf numFmtId="3" fontId="2" fillId="0" borderId="47" xfId="0" applyNumberFormat="1" applyFont="1" applyFill="1" applyBorder="1" applyAlignment="1">
      <alignment vertical="center"/>
    </xf>
    <xf numFmtId="3" fontId="2" fillId="0" borderId="19" xfId="0" applyNumberFormat="1" applyFont="1" applyFill="1" applyBorder="1" applyAlignment="1">
      <alignment vertical="center"/>
    </xf>
    <xf numFmtId="0" fontId="2" fillId="0" borderId="17" xfId="0" applyFont="1" applyFill="1" applyBorder="1" applyAlignment="1">
      <alignment horizontal="left" vertical="center"/>
    </xf>
    <xf numFmtId="165" fontId="2" fillId="0" borderId="6" xfId="1" applyNumberFormat="1" applyFont="1" applyBorder="1" applyAlignment="1">
      <alignment horizontal="center" vertical="center"/>
    </xf>
    <xf numFmtId="165" fontId="2" fillId="0" borderId="7" xfId="1" applyNumberFormat="1" applyFont="1" applyBorder="1" applyAlignment="1">
      <alignment horizontal="center" vertical="center"/>
    </xf>
    <xf numFmtId="165" fontId="2" fillId="0" borderId="8" xfId="1" applyNumberFormat="1" applyFont="1" applyBorder="1" applyAlignment="1">
      <alignment horizontal="center" vertical="center"/>
    </xf>
  </cellXfs>
  <cellStyles count="4">
    <cellStyle name="Normale" xfId="0" builtinId="0"/>
    <cellStyle name="Normale 2" xfId="2" xr:uid="{4CBCD9D9-A800-4E3E-BB74-909F1AAA1FC3}"/>
    <cellStyle name="Percentuale" xfId="1" builtinId="5"/>
    <cellStyle name="Percentuale 2" xfId="3" xr:uid="{726C9C6D-38E6-4C26-8787-3F7E10DC6559}"/>
  </cellStyles>
  <dxfs count="3">
    <dxf>
      <font>
        <color theme="0"/>
      </font>
      <fill>
        <patternFill>
          <bgColor theme="0"/>
        </patternFill>
      </fill>
    </dxf>
    <dxf>
      <font>
        <color auto="1"/>
      </font>
      <fill>
        <patternFill>
          <bgColor theme="9" tint="0.59996337778862885"/>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 Id="rId4"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 Id="rId4"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sz="1800" b="1" i="0" baseline="0">
                <a:effectLst>
                  <a:outerShdw blurRad="50800" dist="38100" dir="5400000" algn="t" rotWithShape="0">
                    <a:srgbClr val="000000">
                      <a:alpha val="40000"/>
                    </a:srgbClr>
                  </a:outerShdw>
                </a:effectLst>
              </a:rPr>
              <a:t>Andamento chiamate Entrate in ACD</a:t>
            </a:r>
            <a:endParaRPr lang="it-IT">
              <a:effectLst/>
            </a:endParaRP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it-IT"/>
        </a:p>
      </c:txPr>
    </c:title>
    <c:autoTitleDeleted val="0"/>
    <c:plotArea>
      <c:layout>
        <c:manualLayout>
          <c:layoutTarget val="inner"/>
          <c:xMode val="edge"/>
          <c:yMode val="edge"/>
          <c:x val="3.2191074110759062E-2"/>
          <c:y val="0.200298263272884"/>
          <c:w val="0.84070352916319491"/>
          <c:h val="0.66885801124689959"/>
        </c:manualLayout>
      </c:layout>
      <c:barChart>
        <c:barDir val="col"/>
        <c:grouping val="clustered"/>
        <c:varyColors val="0"/>
        <c:ser>
          <c:idx val="4"/>
          <c:order val="2"/>
          <c:tx>
            <c:strRef>
              <c:f>Marzo!$G$6</c:f>
              <c:strCache>
                <c:ptCount val="1"/>
                <c:pt idx="0">
                  <c:v>Entrate in ACD</c:v>
                </c:pt>
              </c:strCache>
            </c:strRef>
          </c:tx>
          <c:spPr>
            <a:solidFill>
              <a:srgbClr val="00B0F0"/>
            </a:solidFill>
            <a:ln>
              <a:noFill/>
            </a:ln>
            <a:effectLst>
              <a:outerShdw blurRad="57150" dist="19050" dir="5400000" algn="ctr" rotWithShape="0">
                <a:srgbClr val="000000">
                  <a:alpha val="63000"/>
                </a:srgbClr>
              </a:outerShdw>
            </a:effectLst>
          </c:spPr>
          <c:invertIfNegative val="0"/>
          <c:cat>
            <c:numRef>
              <c:f>Marzo!$D$7:$D$20</c:f>
              <c:numCache>
                <c:formatCode>dd\ mmmm\ yyyy</c:formatCode>
                <c:ptCount val="14"/>
                <c:pt idx="0">
                  <c:v>43906</c:v>
                </c:pt>
                <c:pt idx="1">
                  <c:v>43907</c:v>
                </c:pt>
                <c:pt idx="2">
                  <c:v>43908</c:v>
                </c:pt>
                <c:pt idx="3">
                  <c:v>43909</c:v>
                </c:pt>
                <c:pt idx="4">
                  <c:v>43910</c:v>
                </c:pt>
                <c:pt idx="5">
                  <c:v>43911</c:v>
                </c:pt>
                <c:pt idx="6">
                  <c:v>43913</c:v>
                </c:pt>
                <c:pt idx="7">
                  <c:v>43914</c:v>
                </c:pt>
                <c:pt idx="8">
                  <c:v>43915</c:v>
                </c:pt>
                <c:pt idx="9">
                  <c:v>43916</c:v>
                </c:pt>
                <c:pt idx="10">
                  <c:v>43917</c:v>
                </c:pt>
                <c:pt idx="11">
                  <c:v>43918</c:v>
                </c:pt>
                <c:pt idx="12">
                  <c:v>43920</c:v>
                </c:pt>
                <c:pt idx="13">
                  <c:v>43921</c:v>
                </c:pt>
              </c:numCache>
            </c:numRef>
          </c:cat>
          <c:val>
            <c:numRef>
              <c:f>Marzo!$G$7:$G$20</c:f>
              <c:numCache>
                <c:formatCode>#,##0</c:formatCode>
                <c:ptCount val="14"/>
                <c:pt idx="0">
                  <c:v>374</c:v>
                </c:pt>
                <c:pt idx="1">
                  <c:v>327</c:v>
                </c:pt>
                <c:pt idx="2">
                  <c:v>261</c:v>
                </c:pt>
                <c:pt idx="3">
                  <c:v>235</c:v>
                </c:pt>
                <c:pt idx="4">
                  <c:v>229</c:v>
                </c:pt>
                <c:pt idx="5">
                  <c:v>37</c:v>
                </c:pt>
                <c:pt idx="6">
                  <c:v>265</c:v>
                </c:pt>
                <c:pt idx="7">
                  <c:v>186</c:v>
                </c:pt>
                <c:pt idx="8">
                  <c:v>234</c:v>
                </c:pt>
                <c:pt idx="9">
                  <c:v>214</c:v>
                </c:pt>
                <c:pt idx="10">
                  <c:v>173</c:v>
                </c:pt>
                <c:pt idx="11">
                  <c:v>24</c:v>
                </c:pt>
                <c:pt idx="12">
                  <c:v>314</c:v>
                </c:pt>
                <c:pt idx="13">
                  <c:v>247</c:v>
                </c:pt>
              </c:numCache>
            </c:numRef>
          </c:val>
          <c:extLst>
            <c:ext xmlns:c16="http://schemas.microsoft.com/office/drawing/2014/chart" uri="{C3380CC4-5D6E-409C-BE32-E72D297353CC}">
              <c16:uniqueId val="{00000000-28DA-45A5-AF85-2BD09D9A768A}"/>
            </c:ext>
          </c:extLst>
        </c:ser>
        <c:ser>
          <c:idx val="0"/>
          <c:order val="3"/>
          <c:tx>
            <c:strRef>
              <c:f>Marzo!$H$6</c:f>
              <c:strCache>
                <c:ptCount val="1"/>
                <c:pt idx="0">
                  <c:v>Servite</c:v>
                </c:pt>
              </c:strCache>
            </c:strRef>
          </c:tx>
          <c:spPr>
            <a:solidFill>
              <a:srgbClr val="00B050"/>
            </a:solidFill>
            <a:ln>
              <a:noFill/>
            </a:ln>
            <a:effectLst>
              <a:outerShdw blurRad="57150" dist="19050" dir="5400000" algn="ctr" rotWithShape="0">
                <a:srgbClr val="000000">
                  <a:alpha val="63000"/>
                </a:srgbClr>
              </a:outerShdw>
            </a:effectLst>
          </c:spPr>
          <c:invertIfNegative val="0"/>
          <c:cat>
            <c:numRef>
              <c:f>Marzo!$D$7:$D$20</c:f>
              <c:numCache>
                <c:formatCode>dd\ mmmm\ yyyy</c:formatCode>
                <c:ptCount val="14"/>
                <c:pt idx="0">
                  <c:v>43906</c:v>
                </c:pt>
                <c:pt idx="1">
                  <c:v>43907</c:v>
                </c:pt>
                <c:pt idx="2">
                  <c:v>43908</c:v>
                </c:pt>
                <c:pt idx="3">
                  <c:v>43909</c:v>
                </c:pt>
                <c:pt idx="4">
                  <c:v>43910</c:v>
                </c:pt>
                <c:pt idx="5">
                  <c:v>43911</c:v>
                </c:pt>
                <c:pt idx="6">
                  <c:v>43913</c:v>
                </c:pt>
                <c:pt idx="7">
                  <c:v>43914</c:v>
                </c:pt>
                <c:pt idx="8">
                  <c:v>43915</c:v>
                </c:pt>
                <c:pt idx="9">
                  <c:v>43916</c:v>
                </c:pt>
                <c:pt idx="10">
                  <c:v>43917</c:v>
                </c:pt>
                <c:pt idx="11">
                  <c:v>43918</c:v>
                </c:pt>
                <c:pt idx="12">
                  <c:v>43920</c:v>
                </c:pt>
                <c:pt idx="13">
                  <c:v>43921</c:v>
                </c:pt>
              </c:numCache>
            </c:numRef>
          </c:cat>
          <c:val>
            <c:numRef>
              <c:f>Marzo!$H$7:$H$20</c:f>
              <c:numCache>
                <c:formatCode>#,##0</c:formatCode>
                <c:ptCount val="14"/>
                <c:pt idx="0">
                  <c:v>283</c:v>
                </c:pt>
                <c:pt idx="1">
                  <c:v>288</c:v>
                </c:pt>
                <c:pt idx="2">
                  <c:v>246</c:v>
                </c:pt>
                <c:pt idx="3">
                  <c:v>210</c:v>
                </c:pt>
                <c:pt idx="4">
                  <c:v>216</c:v>
                </c:pt>
                <c:pt idx="5">
                  <c:v>35</c:v>
                </c:pt>
                <c:pt idx="6">
                  <c:v>253</c:v>
                </c:pt>
                <c:pt idx="7">
                  <c:v>183</c:v>
                </c:pt>
                <c:pt idx="8">
                  <c:v>224</c:v>
                </c:pt>
                <c:pt idx="9">
                  <c:v>199</c:v>
                </c:pt>
                <c:pt idx="10">
                  <c:v>161</c:v>
                </c:pt>
                <c:pt idx="11">
                  <c:v>24</c:v>
                </c:pt>
                <c:pt idx="12">
                  <c:v>283</c:v>
                </c:pt>
                <c:pt idx="13">
                  <c:v>240</c:v>
                </c:pt>
              </c:numCache>
            </c:numRef>
          </c:val>
          <c:extLst>
            <c:ext xmlns:c16="http://schemas.microsoft.com/office/drawing/2014/chart" uri="{C3380CC4-5D6E-409C-BE32-E72D297353CC}">
              <c16:uniqueId val="{00000001-28DA-45A5-AF85-2BD09D9A768A}"/>
            </c:ext>
          </c:extLst>
        </c:ser>
        <c:ser>
          <c:idx val="1"/>
          <c:order val="4"/>
          <c:tx>
            <c:strRef>
              <c:f>Marzo!$I$6</c:f>
              <c:strCache>
                <c:ptCount val="1"/>
                <c:pt idx="0">
                  <c:v>Abb.ate in ACD</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f>Marzo!$D$7:$D$20</c:f>
              <c:numCache>
                <c:formatCode>dd\ mmmm\ yyyy</c:formatCode>
                <c:ptCount val="14"/>
                <c:pt idx="0">
                  <c:v>43906</c:v>
                </c:pt>
                <c:pt idx="1">
                  <c:v>43907</c:v>
                </c:pt>
                <c:pt idx="2">
                  <c:v>43908</c:v>
                </c:pt>
                <c:pt idx="3">
                  <c:v>43909</c:v>
                </c:pt>
                <c:pt idx="4">
                  <c:v>43910</c:v>
                </c:pt>
                <c:pt idx="5">
                  <c:v>43911</c:v>
                </c:pt>
                <c:pt idx="6">
                  <c:v>43913</c:v>
                </c:pt>
                <c:pt idx="7">
                  <c:v>43914</c:v>
                </c:pt>
                <c:pt idx="8">
                  <c:v>43915</c:v>
                </c:pt>
                <c:pt idx="9">
                  <c:v>43916</c:v>
                </c:pt>
                <c:pt idx="10">
                  <c:v>43917</c:v>
                </c:pt>
                <c:pt idx="11">
                  <c:v>43918</c:v>
                </c:pt>
                <c:pt idx="12">
                  <c:v>43920</c:v>
                </c:pt>
                <c:pt idx="13">
                  <c:v>43921</c:v>
                </c:pt>
              </c:numCache>
            </c:numRef>
          </c:cat>
          <c:val>
            <c:numRef>
              <c:f>Marzo!$I$7:$I$20</c:f>
              <c:numCache>
                <c:formatCode>#,##0</c:formatCode>
                <c:ptCount val="14"/>
                <c:pt idx="0">
                  <c:v>91</c:v>
                </c:pt>
                <c:pt idx="1">
                  <c:v>39</c:v>
                </c:pt>
                <c:pt idx="2">
                  <c:v>15</c:v>
                </c:pt>
                <c:pt idx="3">
                  <c:v>25</c:v>
                </c:pt>
                <c:pt idx="4">
                  <c:v>13</c:v>
                </c:pt>
                <c:pt idx="5">
                  <c:v>2</c:v>
                </c:pt>
                <c:pt idx="6">
                  <c:v>12</c:v>
                </c:pt>
                <c:pt idx="7">
                  <c:v>3</c:v>
                </c:pt>
                <c:pt idx="8">
                  <c:v>10</c:v>
                </c:pt>
                <c:pt idx="9">
                  <c:v>15</c:v>
                </c:pt>
                <c:pt idx="10">
                  <c:v>12</c:v>
                </c:pt>
                <c:pt idx="11">
                  <c:v>0</c:v>
                </c:pt>
                <c:pt idx="12">
                  <c:v>31</c:v>
                </c:pt>
                <c:pt idx="13">
                  <c:v>7</c:v>
                </c:pt>
              </c:numCache>
            </c:numRef>
          </c:val>
          <c:extLst>
            <c:ext xmlns:c16="http://schemas.microsoft.com/office/drawing/2014/chart" uri="{C3380CC4-5D6E-409C-BE32-E72D297353CC}">
              <c16:uniqueId val="{00000002-28DA-45A5-AF85-2BD09D9A768A}"/>
            </c:ext>
          </c:extLst>
        </c:ser>
        <c:dLbls>
          <c:showLegendKey val="0"/>
          <c:showVal val="0"/>
          <c:showCatName val="0"/>
          <c:showSerName val="0"/>
          <c:showPercent val="0"/>
          <c:showBubbleSize val="0"/>
        </c:dLbls>
        <c:gapWidth val="100"/>
        <c:overlap val="-24"/>
        <c:axId val="828214256"/>
        <c:axId val="828212176"/>
        <c:extLst>
          <c:ext xmlns:c15="http://schemas.microsoft.com/office/drawing/2012/chart" uri="{02D57815-91ED-43cb-92C2-25804820EDAC}">
            <c15:filteredBarSeries>
              <c15:ser>
                <c:idx val="2"/>
                <c:order val="0"/>
                <c:tx>
                  <c:strRef>
                    <c:extLst>
                      <c:ext uri="{02D57815-91ED-43cb-92C2-25804820EDAC}">
                        <c15:formulaRef>
                          <c15:sqref>Marzo!$E$6</c15:sqref>
                        </c15:formulaRef>
                      </c:ext>
                    </c:extLst>
                    <c:strCache>
                      <c:ptCount val="1"/>
                      <c:pt idx="0">
                        <c:v>Ricevute</c:v>
                      </c:pt>
                    </c:strCache>
                  </c:strRef>
                </c:tx>
                <c:spPr>
                  <a:solidFill>
                    <a:srgbClr val="00B0F0"/>
                  </a:solidFill>
                  <a:ln>
                    <a:noFill/>
                  </a:ln>
                  <a:effectLst>
                    <a:outerShdw blurRad="57150" dist="19050" dir="5400000" algn="ctr" rotWithShape="0">
                      <a:srgbClr val="000000">
                        <a:alpha val="63000"/>
                      </a:srgbClr>
                    </a:outerShdw>
                  </a:effectLst>
                </c:spPr>
                <c:invertIfNegative val="0"/>
                <c:cat>
                  <c:numRef>
                    <c:extLst>
                      <c:ext uri="{02D57815-91ED-43cb-92C2-25804820EDAC}">
                        <c15:formulaRef>
                          <c15:sqref>Marzo!$D$7:$D$20</c15:sqref>
                        </c15:formulaRef>
                      </c:ext>
                    </c:extLst>
                    <c:numCache>
                      <c:formatCode>dd\ mmmm\ yyyy</c:formatCode>
                      <c:ptCount val="14"/>
                      <c:pt idx="0">
                        <c:v>43906</c:v>
                      </c:pt>
                      <c:pt idx="1">
                        <c:v>43907</c:v>
                      </c:pt>
                      <c:pt idx="2">
                        <c:v>43908</c:v>
                      </c:pt>
                      <c:pt idx="3">
                        <c:v>43909</c:v>
                      </c:pt>
                      <c:pt idx="4">
                        <c:v>43910</c:v>
                      </c:pt>
                      <c:pt idx="5">
                        <c:v>43911</c:v>
                      </c:pt>
                      <c:pt idx="6">
                        <c:v>43913</c:v>
                      </c:pt>
                      <c:pt idx="7">
                        <c:v>43914</c:v>
                      </c:pt>
                      <c:pt idx="8">
                        <c:v>43915</c:v>
                      </c:pt>
                      <c:pt idx="9">
                        <c:v>43916</c:v>
                      </c:pt>
                      <c:pt idx="10">
                        <c:v>43917</c:v>
                      </c:pt>
                      <c:pt idx="11">
                        <c:v>43918</c:v>
                      </c:pt>
                      <c:pt idx="12">
                        <c:v>43920</c:v>
                      </c:pt>
                      <c:pt idx="13">
                        <c:v>43921</c:v>
                      </c:pt>
                    </c:numCache>
                  </c:numRef>
                </c:cat>
                <c:val>
                  <c:numRef>
                    <c:extLst>
                      <c:ext uri="{02D57815-91ED-43cb-92C2-25804820EDAC}">
                        <c15:formulaRef>
                          <c15:sqref>Marzo!$E$7:$E$20</c15:sqref>
                        </c15:formulaRef>
                      </c:ext>
                    </c:extLst>
                    <c:numCache>
                      <c:formatCode>#,##0</c:formatCode>
                      <c:ptCount val="14"/>
                      <c:pt idx="0">
                        <c:v>453</c:v>
                      </c:pt>
                      <c:pt idx="1">
                        <c:v>381</c:v>
                      </c:pt>
                      <c:pt idx="2">
                        <c:v>303</c:v>
                      </c:pt>
                      <c:pt idx="3">
                        <c:v>299</c:v>
                      </c:pt>
                      <c:pt idx="4">
                        <c:v>260</c:v>
                      </c:pt>
                      <c:pt idx="5">
                        <c:v>55</c:v>
                      </c:pt>
                      <c:pt idx="6">
                        <c:v>333</c:v>
                      </c:pt>
                      <c:pt idx="7">
                        <c:v>220</c:v>
                      </c:pt>
                      <c:pt idx="8">
                        <c:v>279</c:v>
                      </c:pt>
                      <c:pt idx="9">
                        <c:v>264</c:v>
                      </c:pt>
                      <c:pt idx="10">
                        <c:v>213</c:v>
                      </c:pt>
                      <c:pt idx="11">
                        <c:v>40</c:v>
                      </c:pt>
                      <c:pt idx="12">
                        <c:v>389</c:v>
                      </c:pt>
                      <c:pt idx="13">
                        <c:v>316</c:v>
                      </c:pt>
                    </c:numCache>
                  </c:numRef>
                </c:val>
                <c:extLst>
                  <c:ext xmlns:c16="http://schemas.microsoft.com/office/drawing/2014/chart" uri="{C3380CC4-5D6E-409C-BE32-E72D297353CC}">
                    <c16:uniqueId val="{00000003-28DA-45A5-AF85-2BD09D9A768A}"/>
                  </c:ext>
                </c:extLst>
              </c15:ser>
            </c15:filteredBarSeries>
            <c15:filteredBarSeries>
              <c15:ser>
                <c:idx val="3"/>
                <c:order val="1"/>
                <c:tx>
                  <c:strRef>
                    <c:extLst>
                      <c:ext xmlns:c15="http://schemas.microsoft.com/office/drawing/2012/chart" uri="{02D57815-91ED-43cb-92C2-25804820EDAC}">
                        <c15:formulaRef>
                          <c15:sqref>Marzo!$F$6</c15:sqref>
                        </c15:formulaRef>
                      </c:ext>
                    </c:extLst>
                    <c:strCache>
                      <c:ptCount val="1"/>
                      <c:pt idx="0">
                        <c:v>Non entrate in ACD</c:v>
                      </c:pt>
                    </c:strCache>
                  </c:strRef>
                </c:tx>
                <c:spPr>
                  <a:solidFill>
                    <a:srgbClr val="00B050"/>
                  </a:solidFill>
                  <a:ln>
                    <a:noFill/>
                  </a:ln>
                  <a:effectLst>
                    <a:outerShdw blurRad="57150" dist="19050" dir="5400000" algn="ctr" rotWithShape="0">
                      <a:srgbClr val="000000">
                        <a:alpha val="63000"/>
                      </a:srgbClr>
                    </a:outerShdw>
                  </a:effectLst>
                </c:spPr>
                <c:invertIfNegative val="0"/>
                <c:cat>
                  <c:numRef>
                    <c:extLst>
                      <c:ext xmlns:c15="http://schemas.microsoft.com/office/drawing/2012/chart" uri="{02D57815-91ED-43cb-92C2-25804820EDAC}">
                        <c15:formulaRef>
                          <c15:sqref>Marzo!$D$7:$D$20</c15:sqref>
                        </c15:formulaRef>
                      </c:ext>
                    </c:extLst>
                    <c:numCache>
                      <c:formatCode>dd\ mmmm\ yyyy</c:formatCode>
                      <c:ptCount val="14"/>
                      <c:pt idx="0">
                        <c:v>43906</c:v>
                      </c:pt>
                      <c:pt idx="1">
                        <c:v>43907</c:v>
                      </c:pt>
                      <c:pt idx="2">
                        <c:v>43908</c:v>
                      </c:pt>
                      <c:pt idx="3">
                        <c:v>43909</c:v>
                      </c:pt>
                      <c:pt idx="4">
                        <c:v>43910</c:v>
                      </c:pt>
                      <c:pt idx="5">
                        <c:v>43911</c:v>
                      </c:pt>
                      <c:pt idx="6">
                        <c:v>43913</c:v>
                      </c:pt>
                      <c:pt idx="7">
                        <c:v>43914</c:v>
                      </c:pt>
                      <c:pt idx="8">
                        <c:v>43915</c:v>
                      </c:pt>
                      <c:pt idx="9">
                        <c:v>43916</c:v>
                      </c:pt>
                      <c:pt idx="10">
                        <c:v>43917</c:v>
                      </c:pt>
                      <c:pt idx="11">
                        <c:v>43918</c:v>
                      </c:pt>
                      <c:pt idx="12">
                        <c:v>43920</c:v>
                      </c:pt>
                      <c:pt idx="13">
                        <c:v>43921</c:v>
                      </c:pt>
                    </c:numCache>
                  </c:numRef>
                </c:cat>
                <c:val>
                  <c:numRef>
                    <c:extLst>
                      <c:ext xmlns:c15="http://schemas.microsoft.com/office/drawing/2012/chart" uri="{02D57815-91ED-43cb-92C2-25804820EDAC}">
                        <c15:formulaRef>
                          <c15:sqref>Marzo!$F$7:$F$20</c15:sqref>
                        </c15:formulaRef>
                      </c:ext>
                    </c:extLst>
                    <c:numCache>
                      <c:formatCode>#,##0</c:formatCode>
                      <c:ptCount val="14"/>
                      <c:pt idx="0">
                        <c:v>0</c:v>
                      </c:pt>
                      <c:pt idx="1">
                        <c:v>0</c:v>
                      </c:pt>
                      <c:pt idx="2">
                        <c:v>0</c:v>
                      </c:pt>
                      <c:pt idx="3">
                        <c:v>0</c:v>
                      </c:pt>
                      <c:pt idx="4">
                        <c:v>23</c:v>
                      </c:pt>
                      <c:pt idx="5">
                        <c:v>5</c:v>
                      </c:pt>
                      <c:pt idx="6">
                        <c:v>68</c:v>
                      </c:pt>
                      <c:pt idx="7">
                        <c:v>34</c:v>
                      </c:pt>
                      <c:pt idx="8">
                        <c:v>45</c:v>
                      </c:pt>
                      <c:pt idx="9">
                        <c:v>50</c:v>
                      </c:pt>
                      <c:pt idx="10">
                        <c:v>40</c:v>
                      </c:pt>
                      <c:pt idx="11">
                        <c:v>8</c:v>
                      </c:pt>
                      <c:pt idx="12">
                        <c:v>75</c:v>
                      </c:pt>
                      <c:pt idx="13">
                        <c:v>69</c:v>
                      </c:pt>
                    </c:numCache>
                  </c:numRef>
                </c:val>
                <c:extLst xmlns:c15="http://schemas.microsoft.com/office/drawing/2012/chart">
                  <c:ext xmlns:c16="http://schemas.microsoft.com/office/drawing/2014/chart" uri="{C3380CC4-5D6E-409C-BE32-E72D297353CC}">
                    <c16:uniqueId val="{00000004-28DA-45A5-AF85-2BD09D9A768A}"/>
                  </c:ext>
                </c:extLst>
              </c15:ser>
            </c15:filteredBarSeries>
          </c:ext>
        </c:extLst>
      </c:barChart>
      <c:dateAx>
        <c:axId val="828214256"/>
        <c:scaling>
          <c:orientation val="minMax"/>
        </c:scaling>
        <c:delete val="0"/>
        <c:axPos val="b"/>
        <c:numFmt formatCode="dd\ mmmm\ yyyy" sourceLinked="1"/>
        <c:majorTickMark val="out"/>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it-IT"/>
          </a:p>
        </c:txPr>
        <c:crossAx val="828212176"/>
        <c:crosses val="autoZero"/>
        <c:auto val="1"/>
        <c:lblOffset val="100"/>
        <c:baseTimeUnit val="days"/>
      </c:dateAx>
      <c:valAx>
        <c:axId val="828212176"/>
        <c:scaling>
          <c:orientation val="minMax"/>
        </c:scaling>
        <c:delete val="0"/>
        <c:axPos val="l"/>
        <c:majorGridlines>
          <c:spPr>
            <a:ln w="9525" cap="flat" cmpd="sng" algn="ctr">
              <a:solidFill>
                <a:schemeClr val="lt1">
                  <a:lumMod val="95000"/>
                  <a:alpha val="1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it-IT"/>
          </a:p>
        </c:txPr>
        <c:crossAx val="828214256"/>
        <c:crosses val="autoZero"/>
        <c:crossBetween val="between"/>
      </c:valAx>
      <c:spPr>
        <a:noFill/>
        <a:ln>
          <a:noFill/>
        </a:ln>
        <a:effectLst/>
      </c:spPr>
    </c:plotArea>
    <c:legend>
      <c:legendPos val="b"/>
      <c:layout>
        <c:manualLayout>
          <c:xMode val="edge"/>
          <c:yMode val="edge"/>
          <c:x val="0.8787629064145448"/>
          <c:y val="0.33581798520031808"/>
          <c:w val="0.10729193060660049"/>
          <c:h val="0.4256303907792238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it-IT"/>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it-IT"/>
    </a:p>
  </c:txPr>
  <c:printSettings>
    <c:headerFooter/>
    <c:pageMargins b="0.75" l="0.7" r="0.7" t="0.75" header="0.3" footer="0.3"/>
    <c:pageSetup/>
  </c:printSettings>
  <c:userShapes r:id="rId4"/>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sz="1800" b="1" i="0" baseline="0">
                <a:effectLst>
                  <a:outerShdw blurRad="50800" dist="38100" dir="5400000" algn="t" rotWithShape="0">
                    <a:srgbClr val="000000">
                      <a:alpha val="40000"/>
                    </a:srgbClr>
                  </a:outerShdw>
                </a:effectLst>
              </a:rPr>
              <a:t>Media per Giornata</a:t>
            </a:r>
            <a:endParaRPr lang="it-IT">
              <a:effectLst/>
            </a:endParaRP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it-IT"/>
        </a:p>
      </c:txPr>
    </c:title>
    <c:autoTitleDeleted val="0"/>
    <c:plotArea>
      <c:layout>
        <c:manualLayout>
          <c:layoutTarget val="inner"/>
          <c:xMode val="edge"/>
          <c:yMode val="edge"/>
          <c:x val="2.9464636052948842E-2"/>
          <c:y val="0.20029816716860599"/>
          <c:w val="0.79909203835965126"/>
          <c:h val="0.66885801124689959"/>
        </c:manualLayout>
      </c:layout>
      <c:barChart>
        <c:barDir val="col"/>
        <c:grouping val="clustered"/>
        <c:varyColors val="0"/>
        <c:ser>
          <c:idx val="2"/>
          <c:order val="0"/>
          <c:tx>
            <c:strRef>
              <c:f>Marzo!$U$6</c:f>
              <c:strCache>
                <c:ptCount val="1"/>
                <c:pt idx="0">
                  <c:v>Entrate in ACD</c:v>
                </c:pt>
              </c:strCache>
            </c:strRef>
          </c:tx>
          <c:spPr>
            <a:solidFill>
              <a:srgbClr val="00B0F0"/>
            </a:solidFill>
            <a:ln>
              <a:noFill/>
            </a:ln>
            <a:effectLst>
              <a:outerShdw blurRad="57150" dist="19050" dir="5400000" algn="ctr" rotWithShape="0">
                <a:srgbClr val="000000">
                  <a:alpha val="63000"/>
                </a:srgbClr>
              </a:outerShdw>
            </a:effectLst>
          </c:spPr>
          <c:invertIfNegative val="0"/>
          <c:cat>
            <c:strRef>
              <c:f>Marzo!$T$7:$T$12</c:f>
              <c:strCache>
                <c:ptCount val="6"/>
                <c:pt idx="0">
                  <c:v>Lunedì</c:v>
                </c:pt>
                <c:pt idx="1">
                  <c:v>Martedì</c:v>
                </c:pt>
                <c:pt idx="2">
                  <c:v>Mercoledì</c:v>
                </c:pt>
                <c:pt idx="3">
                  <c:v>Giovedì</c:v>
                </c:pt>
                <c:pt idx="4">
                  <c:v>Venerdì</c:v>
                </c:pt>
                <c:pt idx="5">
                  <c:v>Sabato</c:v>
                </c:pt>
              </c:strCache>
            </c:strRef>
          </c:cat>
          <c:val>
            <c:numRef>
              <c:f>Marzo!$U$7:$U$12</c:f>
              <c:numCache>
                <c:formatCode>0</c:formatCode>
                <c:ptCount val="6"/>
                <c:pt idx="0">
                  <c:v>317.66666666666669</c:v>
                </c:pt>
                <c:pt idx="1">
                  <c:v>253.33333333333334</c:v>
                </c:pt>
                <c:pt idx="2">
                  <c:v>247.5</c:v>
                </c:pt>
                <c:pt idx="3">
                  <c:v>224.5</c:v>
                </c:pt>
                <c:pt idx="4">
                  <c:v>201</c:v>
                </c:pt>
                <c:pt idx="5">
                  <c:v>30.5</c:v>
                </c:pt>
              </c:numCache>
            </c:numRef>
          </c:val>
          <c:extLst>
            <c:ext xmlns:c16="http://schemas.microsoft.com/office/drawing/2014/chart" uri="{C3380CC4-5D6E-409C-BE32-E72D297353CC}">
              <c16:uniqueId val="{00000000-0EF7-4285-822E-7C816001B461}"/>
            </c:ext>
          </c:extLst>
        </c:ser>
        <c:ser>
          <c:idx val="3"/>
          <c:order val="1"/>
          <c:tx>
            <c:strRef>
              <c:f>Marzo!$V$6</c:f>
              <c:strCache>
                <c:ptCount val="1"/>
                <c:pt idx="0">
                  <c:v>Servite</c:v>
                </c:pt>
              </c:strCache>
            </c:strRef>
          </c:tx>
          <c:spPr>
            <a:solidFill>
              <a:srgbClr val="00B050"/>
            </a:solidFill>
            <a:ln>
              <a:noFill/>
            </a:ln>
            <a:effectLst>
              <a:outerShdw blurRad="57150" dist="19050" dir="5400000" algn="ctr" rotWithShape="0">
                <a:srgbClr val="000000">
                  <a:alpha val="63000"/>
                </a:srgbClr>
              </a:outerShdw>
            </a:effectLst>
          </c:spPr>
          <c:invertIfNegative val="0"/>
          <c:cat>
            <c:strRef>
              <c:f>Marzo!$T$7:$T$12</c:f>
              <c:strCache>
                <c:ptCount val="6"/>
                <c:pt idx="0">
                  <c:v>Lunedì</c:v>
                </c:pt>
                <c:pt idx="1">
                  <c:v>Martedì</c:v>
                </c:pt>
                <c:pt idx="2">
                  <c:v>Mercoledì</c:v>
                </c:pt>
                <c:pt idx="3">
                  <c:v>Giovedì</c:v>
                </c:pt>
                <c:pt idx="4">
                  <c:v>Venerdì</c:v>
                </c:pt>
                <c:pt idx="5">
                  <c:v>Sabato</c:v>
                </c:pt>
              </c:strCache>
            </c:strRef>
          </c:cat>
          <c:val>
            <c:numRef>
              <c:f>Marzo!$V$7:$V$12</c:f>
              <c:numCache>
                <c:formatCode>0</c:formatCode>
                <c:ptCount val="6"/>
                <c:pt idx="0">
                  <c:v>273</c:v>
                </c:pt>
                <c:pt idx="1">
                  <c:v>237</c:v>
                </c:pt>
                <c:pt idx="2">
                  <c:v>235</c:v>
                </c:pt>
                <c:pt idx="3">
                  <c:v>204.5</c:v>
                </c:pt>
                <c:pt idx="4">
                  <c:v>188.5</c:v>
                </c:pt>
                <c:pt idx="5">
                  <c:v>29.5</c:v>
                </c:pt>
              </c:numCache>
            </c:numRef>
          </c:val>
          <c:extLst>
            <c:ext xmlns:c16="http://schemas.microsoft.com/office/drawing/2014/chart" uri="{C3380CC4-5D6E-409C-BE32-E72D297353CC}">
              <c16:uniqueId val="{00000001-0EF7-4285-822E-7C816001B461}"/>
            </c:ext>
          </c:extLst>
        </c:ser>
        <c:ser>
          <c:idx val="4"/>
          <c:order val="2"/>
          <c:tx>
            <c:strRef>
              <c:f>Marzo!$W$6</c:f>
              <c:strCache>
                <c:ptCount val="1"/>
                <c:pt idx="0">
                  <c:v>Abb.ate in ACD</c:v>
                </c:pt>
              </c:strCache>
            </c:strRef>
          </c:tx>
          <c:spPr>
            <a:solidFill>
              <a:srgbClr val="FFC000"/>
            </a:solidFill>
            <a:ln>
              <a:noFill/>
            </a:ln>
            <a:effectLst>
              <a:outerShdw blurRad="57150" dist="19050" dir="5400000" algn="ctr" rotWithShape="0">
                <a:srgbClr val="000000">
                  <a:alpha val="63000"/>
                </a:srgbClr>
              </a:outerShdw>
            </a:effectLst>
          </c:spPr>
          <c:invertIfNegative val="0"/>
          <c:cat>
            <c:strRef>
              <c:f>Marzo!$T$7:$T$12</c:f>
              <c:strCache>
                <c:ptCount val="6"/>
                <c:pt idx="0">
                  <c:v>Lunedì</c:v>
                </c:pt>
                <c:pt idx="1">
                  <c:v>Martedì</c:v>
                </c:pt>
                <c:pt idx="2">
                  <c:v>Mercoledì</c:v>
                </c:pt>
                <c:pt idx="3">
                  <c:v>Giovedì</c:v>
                </c:pt>
                <c:pt idx="4">
                  <c:v>Venerdì</c:v>
                </c:pt>
                <c:pt idx="5">
                  <c:v>Sabato</c:v>
                </c:pt>
              </c:strCache>
            </c:strRef>
          </c:cat>
          <c:val>
            <c:numRef>
              <c:f>Marzo!$W$7:$W$12</c:f>
              <c:numCache>
                <c:formatCode>0</c:formatCode>
                <c:ptCount val="6"/>
                <c:pt idx="0">
                  <c:v>44.666666666666664</c:v>
                </c:pt>
                <c:pt idx="1">
                  <c:v>16.333333333333332</c:v>
                </c:pt>
                <c:pt idx="2">
                  <c:v>12.5</c:v>
                </c:pt>
                <c:pt idx="3">
                  <c:v>20</c:v>
                </c:pt>
                <c:pt idx="4">
                  <c:v>12.5</c:v>
                </c:pt>
                <c:pt idx="5">
                  <c:v>1</c:v>
                </c:pt>
              </c:numCache>
            </c:numRef>
          </c:val>
          <c:extLst>
            <c:ext xmlns:c16="http://schemas.microsoft.com/office/drawing/2014/chart" uri="{C3380CC4-5D6E-409C-BE32-E72D297353CC}">
              <c16:uniqueId val="{00000002-0EF7-4285-822E-7C816001B461}"/>
            </c:ext>
          </c:extLst>
        </c:ser>
        <c:dLbls>
          <c:showLegendKey val="0"/>
          <c:showVal val="0"/>
          <c:showCatName val="0"/>
          <c:showSerName val="0"/>
          <c:showPercent val="0"/>
          <c:showBubbleSize val="0"/>
        </c:dLbls>
        <c:gapWidth val="100"/>
        <c:overlap val="-24"/>
        <c:axId val="828214256"/>
        <c:axId val="828212176"/>
        <c:extLst/>
      </c:barChart>
      <c:catAx>
        <c:axId val="828214256"/>
        <c:scaling>
          <c:orientation val="minMax"/>
        </c:scaling>
        <c:delete val="0"/>
        <c:axPos val="b"/>
        <c:numFmt formatCode="General" sourceLinked="1"/>
        <c:majorTickMark val="out"/>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it-IT"/>
          </a:p>
        </c:txPr>
        <c:crossAx val="828212176"/>
        <c:crosses val="autoZero"/>
        <c:auto val="1"/>
        <c:lblAlgn val="ctr"/>
        <c:lblOffset val="100"/>
        <c:noMultiLvlLbl val="0"/>
      </c:catAx>
      <c:valAx>
        <c:axId val="828212176"/>
        <c:scaling>
          <c:orientation val="minMax"/>
        </c:scaling>
        <c:delete val="0"/>
        <c:axPos val="l"/>
        <c:majorGridlines>
          <c:spPr>
            <a:ln w="9525" cap="flat" cmpd="sng" algn="ctr">
              <a:solidFill>
                <a:schemeClr val="lt1">
                  <a:lumMod val="95000"/>
                  <a:alpha val="1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it-IT"/>
          </a:p>
        </c:txPr>
        <c:crossAx val="828214256"/>
        <c:crosses val="autoZero"/>
        <c:crossBetween val="between"/>
      </c:valAx>
      <c:spPr>
        <a:noFill/>
        <a:ln>
          <a:noFill/>
        </a:ln>
        <a:effectLst/>
      </c:spPr>
    </c:plotArea>
    <c:legend>
      <c:legendPos val="b"/>
      <c:layout>
        <c:manualLayout>
          <c:xMode val="edge"/>
          <c:yMode val="edge"/>
          <c:x val="0.79680086852040477"/>
          <c:y val="0.33581798520031808"/>
          <c:w val="0.18925393040045052"/>
          <c:h val="0.4256303907792238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it-IT"/>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it-IT"/>
    </a:p>
  </c:txPr>
  <c:printSettings>
    <c:headerFooter/>
    <c:pageMargins b="0.75" l="0.7" r="0.7" t="0.75" header="0.3" footer="0.3"/>
    <c:pageSetup/>
  </c:printSettings>
  <c:userShapes r:id="rId4"/>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sz="1800" b="1" i="0" baseline="0">
                <a:effectLst>
                  <a:outerShdw blurRad="50800" dist="38100" dir="5400000" algn="t" rotWithShape="0">
                    <a:srgbClr val="000000">
                      <a:alpha val="40000"/>
                    </a:srgbClr>
                  </a:outerShdw>
                </a:effectLst>
              </a:rPr>
              <a:t>Media per Giornata</a:t>
            </a:r>
            <a:endParaRPr lang="it-IT">
              <a:effectLst/>
            </a:endParaRP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it-IT"/>
        </a:p>
      </c:txPr>
    </c:title>
    <c:autoTitleDeleted val="0"/>
    <c:plotArea>
      <c:layout>
        <c:manualLayout>
          <c:layoutTarget val="inner"/>
          <c:xMode val="edge"/>
          <c:yMode val="edge"/>
          <c:x val="2.9464636052948842E-2"/>
          <c:y val="0.20029816716860599"/>
          <c:w val="0.79909203835965126"/>
          <c:h val="0.66885801124689959"/>
        </c:manualLayout>
      </c:layout>
      <c:barChart>
        <c:barDir val="col"/>
        <c:grouping val="clustered"/>
        <c:varyColors val="0"/>
        <c:ser>
          <c:idx val="2"/>
          <c:order val="0"/>
          <c:tx>
            <c:strRef>
              <c:f>Marzo!$U$6</c:f>
              <c:strCache>
                <c:ptCount val="1"/>
                <c:pt idx="0">
                  <c:v>Entrate in ACD</c:v>
                </c:pt>
              </c:strCache>
            </c:strRef>
          </c:tx>
          <c:spPr>
            <a:solidFill>
              <a:srgbClr val="00B0F0"/>
            </a:solidFill>
            <a:ln>
              <a:noFill/>
            </a:ln>
            <a:effectLst>
              <a:outerShdw blurRad="57150" dist="19050" dir="5400000" algn="ctr" rotWithShape="0">
                <a:srgbClr val="000000">
                  <a:alpha val="63000"/>
                </a:srgbClr>
              </a:outerShdw>
            </a:effectLst>
          </c:spPr>
          <c:invertIfNegative val="0"/>
          <c:cat>
            <c:strRef>
              <c:f>Marzo!$T$7:$T$12</c:f>
              <c:strCache>
                <c:ptCount val="6"/>
                <c:pt idx="0">
                  <c:v>Lunedì</c:v>
                </c:pt>
                <c:pt idx="1">
                  <c:v>Martedì</c:v>
                </c:pt>
                <c:pt idx="2">
                  <c:v>Mercoledì</c:v>
                </c:pt>
                <c:pt idx="3">
                  <c:v>Giovedì</c:v>
                </c:pt>
                <c:pt idx="4">
                  <c:v>Venerdì</c:v>
                </c:pt>
                <c:pt idx="5">
                  <c:v>Sabato</c:v>
                </c:pt>
              </c:strCache>
            </c:strRef>
          </c:cat>
          <c:val>
            <c:numRef>
              <c:f>Marzo!$U$7:$U$12</c:f>
              <c:numCache>
                <c:formatCode>0</c:formatCode>
                <c:ptCount val="6"/>
                <c:pt idx="0">
                  <c:v>317.66666666666669</c:v>
                </c:pt>
                <c:pt idx="1">
                  <c:v>253.33333333333334</c:v>
                </c:pt>
                <c:pt idx="2">
                  <c:v>247.5</c:v>
                </c:pt>
                <c:pt idx="3">
                  <c:v>224.5</c:v>
                </c:pt>
                <c:pt idx="4">
                  <c:v>201</c:v>
                </c:pt>
                <c:pt idx="5">
                  <c:v>30.5</c:v>
                </c:pt>
              </c:numCache>
            </c:numRef>
          </c:val>
          <c:extLst>
            <c:ext xmlns:c16="http://schemas.microsoft.com/office/drawing/2014/chart" uri="{C3380CC4-5D6E-409C-BE32-E72D297353CC}">
              <c16:uniqueId val="{00000000-38DF-4232-AC27-E91B2BA4A92E}"/>
            </c:ext>
          </c:extLst>
        </c:ser>
        <c:ser>
          <c:idx val="3"/>
          <c:order val="1"/>
          <c:tx>
            <c:strRef>
              <c:f>Marzo!$V$6</c:f>
              <c:strCache>
                <c:ptCount val="1"/>
                <c:pt idx="0">
                  <c:v>Servite</c:v>
                </c:pt>
              </c:strCache>
            </c:strRef>
          </c:tx>
          <c:spPr>
            <a:solidFill>
              <a:srgbClr val="00B050"/>
            </a:solidFill>
            <a:ln>
              <a:noFill/>
            </a:ln>
            <a:effectLst>
              <a:outerShdw blurRad="57150" dist="19050" dir="5400000" algn="ctr" rotWithShape="0">
                <a:srgbClr val="000000">
                  <a:alpha val="63000"/>
                </a:srgbClr>
              </a:outerShdw>
            </a:effectLst>
          </c:spPr>
          <c:invertIfNegative val="0"/>
          <c:cat>
            <c:strRef>
              <c:f>Marzo!$T$7:$T$12</c:f>
              <c:strCache>
                <c:ptCount val="6"/>
                <c:pt idx="0">
                  <c:v>Lunedì</c:v>
                </c:pt>
                <c:pt idx="1">
                  <c:v>Martedì</c:v>
                </c:pt>
                <c:pt idx="2">
                  <c:v>Mercoledì</c:v>
                </c:pt>
                <c:pt idx="3">
                  <c:v>Giovedì</c:v>
                </c:pt>
                <c:pt idx="4">
                  <c:v>Venerdì</c:v>
                </c:pt>
                <c:pt idx="5">
                  <c:v>Sabato</c:v>
                </c:pt>
              </c:strCache>
            </c:strRef>
          </c:cat>
          <c:val>
            <c:numRef>
              <c:f>Marzo!$V$7:$V$12</c:f>
              <c:numCache>
                <c:formatCode>0</c:formatCode>
                <c:ptCount val="6"/>
                <c:pt idx="0">
                  <c:v>273</c:v>
                </c:pt>
                <c:pt idx="1">
                  <c:v>237</c:v>
                </c:pt>
                <c:pt idx="2">
                  <c:v>235</c:v>
                </c:pt>
                <c:pt idx="3">
                  <c:v>204.5</c:v>
                </c:pt>
                <c:pt idx="4">
                  <c:v>188.5</c:v>
                </c:pt>
                <c:pt idx="5">
                  <c:v>29.5</c:v>
                </c:pt>
              </c:numCache>
            </c:numRef>
          </c:val>
          <c:extLst>
            <c:ext xmlns:c16="http://schemas.microsoft.com/office/drawing/2014/chart" uri="{C3380CC4-5D6E-409C-BE32-E72D297353CC}">
              <c16:uniqueId val="{00000001-38DF-4232-AC27-E91B2BA4A92E}"/>
            </c:ext>
          </c:extLst>
        </c:ser>
        <c:ser>
          <c:idx val="4"/>
          <c:order val="2"/>
          <c:tx>
            <c:strRef>
              <c:f>Marzo!$W$6</c:f>
              <c:strCache>
                <c:ptCount val="1"/>
                <c:pt idx="0">
                  <c:v>Abb.ate in ACD</c:v>
                </c:pt>
              </c:strCache>
            </c:strRef>
          </c:tx>
          <c:spPr>
            <a:solidFill>
              <a:srgbClr val="FFC000"/>
            </a:solidFill>
            <a:ln>
              <a:noFill/>
            </a:ln>
            <a:effectLst>
              <a:outerShdw blurRad="57150" dist="19050" dir="5400000" algn="ctr" rotWithShape="0">
                <a:srgbClr val="000000">
                  <a:alpha val="63000"/>
                </a:srgbClr>
              </a:outerShdw>
            </a:effectLst>
          </c:spPr>
          <c:invertIfNegative val="0"/>
          <c:cat>
            <c:strRef>
              <c:f>Marzo!$T$7:$T$12</c:f>
              <c:strCache>
                <c:ptCount val="6"/>
                <c:pt idx="0">
                  <c:v>Lunedì</c:v>
                </c:pt>
                <c:pt idx="1">
                  <c:v>Martedì</c:v>
                </c:pt>
                <c:pt idx="2">
                  <c:v>Mercoledì</c:v>
                </c:pt>
                <c:pt idx="3">
                  <c:v>Giovedì</c:v>
                </c:pt>
                <c:pt idx="4">
                  <c:v>Venerdì</c:v>
                </c:pt>
                <c:pt idx="5">
                  <c:v>Sabato</c:v>
                </c:pt>
              </c:strCache>
            </c:strRef>
          </c:cat>
          <c:val>
            <c:numRef>
              <c:f>Marzo!$W$7:$W$12</c:f>
              <c:numCache>
                <c:formatCode>0</c:formatCode>
                <c:ptCount val="6"/>
                <c:pt idx="0">
                  <c:v>44.666666666666664</c:v>
                </c:pt>
                <c:pt idx="1">
                  <c:v>16.333333333333332</c:v>
                </c:pt>
                <c:pt idx="2">
                  <c:v>12.5</c:v>
                </c:pt>
                <c:pt idx="3">
                  <c:v>20</c:v>
                </c:pt>
                <c:pt idx="4">
                  <c:v>12.5</c:v>
                </c:pt>
                <c:pt idx="5">
                  <c:v>1</c:v>
                </c:pt>
              </c:numCache>
            </c:numRef>
          </c:val>
          <c:extLst>
            <c:ext xmlns:c16="http://schemas.microsoft.com/office/drawing/2014/chart" uri="{C3380CC4-5D6E-409C-BE32-E72D297353CC}">
              <c16:uniqueId val="{00000002-38DF-4232-AC27-E91B2BA4A92E}"/>
            </c:ext>
          </c:extLst>
        </c:ser>
        <c:dLbls>
          <c:showLegendKey val="0"/>
          <c:showVal val="0"/>
          <c:showCatName val="0"/>
          <c:showSerName val="0"/>
          <c:showPercent val="0"/>
          <c:showBubbleSize val="0"/>
        </c:dLbls>
        <c:gapWidth val="100"/>
        <c:overlap val="-24"/>
        <c:axId val="828214256"/>
        <c:axId val="828212176"/>
        <c:extLst/>
      </c:barChart>
      <c:catAx>
        <c:axId val="828214256"/>
        <c:scaling>
          <c:orientation val="minMax"/>
        </c:scaling>
        <c:delete val="0"/>
        <c:axPos val="b"/>
        <c:numFmt formatCode="General" sourceLinked="1"/>
        <c:majorTickMark val="out"/>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it-IT"/>
          </a:p>
        </c:txPr>
        <c:crossAx val="828212176"/>
        <c:crosses val="autoZero"/>
        <c:auto val="1"/>
        <c:lblAlgn val="ctr"/>
        <c:lblOffset val="100"/>
        <c:noMultiLvlLbl val="0"/>
      </c:catAx>
      <c:valAx>
        <c:axId val="828212176"/>
        <c:scaling>
          <c:orientation val="minMax"/>
        </c:scaling>
        <c:delete val="0"/>
        <c:axPos val="l"/>
        <c:majorGridlines>
          <c:spPr>
            <a:ln w="9525" cap="flat" cmpd="sng" algn="ctr">
              <a:solidFill>
                <a:schemeClr val="lt1">
                  <a:lumMod val="95000"/>
                  <a:alpha val="1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it-IT"/>
          </a:p>
        </c:txPr>
        <c:crossAx val="828214256"/>
        <c:crosses val="autoZero"/>
        <c:crossBetween val="between"/>
      </c:valAx>
      <c:spPr>
        <a:noFill/>
        <a:ln>
          <a:noFill/>
        </a:ln>
        <a:effectLst/>
      </c:spPr>
    </c:plotArea>
    <c:legend>
      <c:legendPos val="b"/>
      <c:layout>
        <c:manualLayout>
          <c:xMode val="edge"/>
          <c:yMode val="edge"/>
          <c:x val="0.79680086852040477"/>
          <c:y val="0.33581798520031808"/>
          <c:w val="0.18925393040045052"/>
          <c:h val="0.4256303907792238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it-IT"/>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it-IT"/>
    </a:p>
  </c:txPr>
  <c:printSettings>
    <c:headerFooter/>
    <c:pageMargins b="0.75" l="0.7" r="0.7" t="0.75" header="0.3" footer="0.3"/>
    <c:pageSetup/>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266700</xdr:colOff>
      <xdr:row>1</xdr:row>
      <xdr:rowOff>352425</xdr:rowOff>
    </xdr:from>
    <xdr:to>
      <xdr:col>11</xdr:col>
      <xdr:colOff>589474</xdr:colOff>
      <xdr:row>2</xdr:row>
      <xdr:rowOff>403481</xdr:rowOff>
    </xdr:to>
    <xdr:pic>
      <xdr:nvPicPr>
        <xdr:cNvPr id="2" name="Immagine 1">
          <a:extLst>
            <a:ext uri="{FF2B5EF4-FFF2-40B4-BE49-F238E27FC236}">
              <a16:creationId xmlns:a16="http://schemas.microsoft.com/office/drawing/2014/main" id="{3456DC97-01A5-4BDD-BA99-F7BDAAAA2D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91325" y="544830"/>
          <a:ext cx="955234" cy="426341"/>
        </a:xfrm>
        <a:prstGeom prst="rect">
          <a:avLst/>
        </a:prstGeom>
      </xdr:spPr>
    </xdr:pic>
    <xdr:clientData/>
  </xdr:twoCellAnchor>
  <xdr:twoCellAnchor>
    <xdr:from>
      <xdr:col>2</xdr:col>
      <xdr:colOff>1904</xdr:colOff>
      <xdr:row>24</xdr:row>
      <xdr:rowOff>93344</xdr:rowOff>
    </xdr:from>
    <xdr:to>
      <xdr:col>17</xdr:col>
      <xdr:colOff>209550</xdr:colOff>
      <xdr:row>47</xdr:row>
      <xdr:rowOff>175259</xdr:rowOff>
    </xdr:to>
    <xdr:graphicFrame macro="">
      <xdr:nvGraphicFramePr>
        <xdr:cNvPr id="3" name="Grafico 2">
          <a:extLst>
            <a:ext uri="{FF2B5EF4-FFF2-40B4-BE49-F238E27FC236}">
              <a16:creationId xmlns:a16="http://schemas.microsoft.com/office/drawing/2014/main" id="{A1F2AEC4-6B35-4EF5-8A24-F9AF37A50A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23</xdr:col>
      <xdr:colOff>133350</xdr:colOff>
      <xdr:row>3</xdr:row>
      <xdr:rowOff>142875</xdr:rowOff>
    </xdr:from>
    <xdr:to>
      <xdr:col>23</xdr:col>
      <xdr:colOff>523875</xdr:colOff>
      <xdr:row>3</xdr:row>
      <xdr:rowOff>333375</xdr:rowOff>
    </xdr:to>
    <xdr:sp macro="" textlink="">
      <xdr:nvSpPr>
        <xdr:cNvPr id="4" name="Freccia a destra 3">
          <a:extLst>
            <a:ext uri="{FF2B5EF4-FFF2-40B4-BE49-F238E27FC236}">
              <a16:creationId xmlns:a16="http://schemas.microsoft.com/office/drawing/2014/main" id="{7CCB1C96-744F-496F-9ECF-5C97E104BBB6}"/>
            </a:ext>
          </a:extLst>
        </xdr:cNvPr>
        <xdr:cNvSpPr/>
      </xdr:nvSpPr>
      <xdr:spPr>
        <a:xfrm>
          <a:off x="14645640" y="1245870"/>
          <a:ext cx="392430" cy="190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18</xdr:col>
      <xdr:colOff>9525</xdr:colOff>
      <xdr:row>24</xdr:row>
      <xdr:rowOff>112394</xdr:rowOff>
    </xdr:from>
    <xdr:to>
      <xdr:col>28</xdr:col>
      <xdr:colOff>28575</xdr:colOff>
      <xdr:row>47</xdr:row>
      <xdr:rowOff>152399</xdr:rowOff>
    </xdr:to>
    <xdr:graphicFrame macro="">
      <xdr:nvGraphicFramePr>
        <xdr:cNvPr id="5" name="Grafico 4">
          <a:extLst>
            <a:ext uri="{FF2B5EF4-FFF2-40B4-BE49-F238E27FC236}">
              <a16:creationId xmlns:a16="http://schemas.microsoft.com/office/drawing/2014/main" id="{E00603F2-AC9D-4C3A-9C11-727A8A6EB4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0.84973</cdr:x>
      <cdr:y>0.02343</cdr:y>
    </cdr:from>
    <cdr:to>
      <cdr:x>0.98761</cdr:x>
      <cdr:y>0.19858</cdr:y>
    </cdr:to>
    <cdr:pic>
      <cdr:nvPicPr>
        <cdr:cNvPr id="2" name="Immagine 1">
          <a:extLst xmlns:a="http://schemas.openxmlformats.org/drawingml/2006/main">
            <a:ext uri="{FF2B5EF4-FFF2-40B4-BE49-F238E27FC236}">
              <a16:creationId xmlns:a16="http://schemas.microsoft.com/office/drawing/2014/main" id="{E5676A10-4114-4B8B-A81D-A0266B8E1C9F}"/>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10448925" y="104775"/>
          <a:ext cx="1695451" cy="783251"/>
        </a:xfrm>
        <a:prstGeom xmlns:a="http://schemas.openxmlformats.org/drawingml/2006/main" prst="rect">
          <a:avLst/>
        </a:prstGeom>
      </cdr:spPr>
    </cdr:pic>
  </cdr:relSizeAnchor>
</c:userShapes>
</file>

<file path=xl/drawings/drawing3.xml><?xml version="1.0" encoding="utf-8"?>
<c:userShapes xmlns:c="http://schemas.openxmlformats.org/drawingml/2006/chart">
  <cdr:relSizeAnchor xmlns:cdr="http://schemas.openxmlformats.org/drawingml/2006/chartDrawing">
    <cdr:from>
      <cdr:x>0.77963</cdr:x>
      <cdr:y>0.0158</cdr:y>
    </cdr:from>
    <cdr:to>
      <cdr:x>0.98115</cdr:x>
      <cdr:y>0.17721</cdr:y>
    </cdr:to>
    <cdr:pic>
      <cdr:nvPicPr>
        <cdr:cNvPr id="3" name="Immagine 2">
          <a:extLst xmlns:a="http://schemas.openxmlformats.org/drawingml/2006/main">
            <a:ext uri="{FF2B5EF4-FFF2-40B4-BE49-F238E27FC236}">
              <a16:creationId xmlns:a16="http://schemas.microsoft.com/office/drawing/2014/main" id="{4182CBBC-6E7B-4E27-929F-15DAA8E21979}"/>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4912995" y="69851"/>
          <a:ext cx="1269946" cy="713700"/>
        </a:xfrm>
        <a:prstGeom xmlns:a="http://schemas.openxmlformats.org/drawingml/2006/main" prst="rect">
          <a:avLst/>
        </a:prstGeom>
      </cdr:spPr>
    </cdr:pic>
  </cdr:relSizeAnchor>
</c:userShapes>
</file>

<file path=xl/drawings/drawing4.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17</xdr:col>
      <xdr:colOff>323961</xdr:colOff>
      <xdr:row>26</xdr:row>
      <xdr:rowOff>119259</xdr:rowOff>
    </xdr:to>
    <xdr:pic>
      <xdr:nvPicPr>
        <xdr:cNvPr id="2" name="Immagine 1">
          <a:extLst>
            <a:ext uri="{FF2B5EF4-FFF2-40B4-BE49-F238E27FC236}">
              <a16:creationId xmlns:a16="http://schemas.microsoft.com/office/drawing/2014/main" id="{D0E73E1C-1027-49EB-956C-CF572D272A80}"/>
            </a:ext>
          </a:extLst>
        </xdr:cNvPr>
        <xdr:cNvPicPr>
          <a:picLocks noChangeAspect="1"/>
        </xdr:cNvPicPr>
      </xdr:nvPicPr>
      <xdr:blipFill>
        <a:blip xmlns:r="http://schemas.openxmlformats.org/officeDocument/2006/relationships" r:embed="rId1"/>
        <a:stretch>
          <a:fillRect/>
        </a:stretch>
      </xdr:blipFill>
      <xdr:spPr>
        <a:xfrm>
          <a:off x="609600" y="361950"/>
          <a:ext cx="10077561" cy="4462659"/>
        </a:xfrm>
        <a:prstGeom prst="rect">
          <a:avLst/>
        </a:prstGeom>
      </xdr:spPr>
    </xdr:pic>
    <xdr:clientData/>
  </xdr:twoCellAnchor>
  <xdr:twoCellAnchor>
    <xdr:from>
      <xdr:col>1</xdr:col>
      <xdr:colOff>0</xdr:colOff>
      <xdr:row>28</xdr:row>
      <xdr:rowOff>0</xdr:rowOff>
    </xdr:from>
    <xdr:to>
      <xdr:col>11</xdr:col>
      <xdr:colOff>205740</xdr:colOff>
      <xdr:row>52</xdr:row>
      <xdr:rowOff>78105</xdr:rowOff>
    </xdr:to>
    <xdr:graphicFrame macro="">
      <xdr:nvGraphicFramePr>
        <xdr:cNvPr id="4" name="Grafico 3">
          <a:extLst>
            <a:ext uri="{FF2B5EF4-FFF2-40B4-BE49-F238E27FC236}">
              <a16:creationId xmlns:a16="http://schemas.microsoft.com/office/drawing/2014/main" id="{E15F17C7-1552-41C6-8634-E6BBC93AFC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0.77963</cdr:x>
      <cdr:y>0.0158</cdr:y>
    </cdr:from>
    <cdr:to>
      <cdr:x>0.98115</cdr:x>
      <cdr:y>0.17721</cdr:y>
    </cdr:to>
    <cdr:pic>
      <cdr:nvPicPr>
        <cdr:cNvPr id="3" name="Immagine 2">
          <a:extLst xmlns:a="http://schemas.openxmlformats.org/drawingml/2006/main">
            <a:ext uri="{FF2B5EF4-FFF2-40B4-BE49-F238E27FC236}">
              <a16:creationId xmlns:a16="http://schemas.microsoft.com/office/drawing/2014/main" id="{4182CBBC-6E7B-4E27-929F-15DAA8E21979}"/>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4912995" y="69851"/>
          <a:ext cx="1269946" cy="713700"/>
        </a:xfrm>
        <a:prstGeom xmlns:a="http://schemas.openxmlformats.org/drawingml/2006/main" prst="rect">
          <a:avLst/>
        </a:prstGeom>
      </cdr:spPr>
    </cdr:pic>
  </cdr:relSizeAnchor>
</c:userShapes>
</file>

<file path=xl/drawings/drawing6.xml><?xml version="1.0" encoding="utf-8"?>
<xdr:wsDr xmlns:xdr="http://schemas.openxmlformats.org/drawingml/2006/spreadsheetDrawing" xmlns:a="http://schemas.openxmlformats.org/drawingml/2006/main">
  <xdr:twoCellAnchor editAs="oneCell">
    <xdr:from>
      <xdr:col>6</xdr:col>
      <xdr:colOff>428625</xdr:colOff>
      <xdr:row>2</xdr:row>
      <xdr:rowOff>95250</xdr:rowOff>
    </xdr:from>
    <xdr:to>
      <xdr:col>7</xdr:col>
      <xdr:colOff>362779</xdr:colOff>
      <xdr:row>3</xdr:row>
      <xdr:rowOff>326428</xdr:rowOff>
    </xdr:to>
    <xdr:pic>
      <xdr:nvPicPr>
        <xdr:cNvPr id="2" name="Immagine 1">
          <a:extLst>
            <a:ext uri="{FF2B5EF4-FFF2-40B4-BE49-F238E27FC236}">
              <a16:creationId xmlns:a16="http://schemas.microsoft.com/office/drawing/2014/main" id="{6D85F502-CB33-4CA8-A6C8-36A2F24971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65130" y="462915"/>
          <a:ext cx="1357189" cy="80267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428625</xdr:colOff>
      <xdr:row>2</xdr:row>
      <xdr:rowOff>95250</xdr:rowOff>
    </xdr:from>
    <xdr:to>
      <xdr:col>7</xdr:col>
      <xdr:colOff>362779</xdr:colOff>
      <xdr:row>3</xdr:row>
      <xdr:rowOff>326428</xdr:rowOff>
    </xdr:to>
    <xdr:pic>
      <xdr:nvPicPr>
        <xdr:cNvPr id="2" name="Immagine 1">
          <a:extLst>
            <a:ext uri="{FF2B5EF4-FFF2-40B4-BE49-F238E27FC236}">
              <a16:creationId xmlns:a16="http://schemas.microsoft.com/office/drawing/2014/main" id="{F6E10C26-3526-40E0-9DA3-D331FCACCE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65130" y="462915"/>
          <a:ext cx="1357189" cy="80267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180975</xdr:colOff>
      <xdr:row>2</xdr:row>
      <xdr:rowOff>76200</xdr:rowOff>
    </xdr:from>
    <xdr:to>
      <xdr:col>8</xdr:col>
      <xdr:colOff>667579</xdr:colOff>
      <xdr:row>3</xdr:row>
      <xdr:rowOff>320713</xdr:rowOff>
    </xdr:to>
    <xdr:pic>
      <xdr:nvPicPr>
        <xdr:cNvPr id="2" name="Immagine 1">
          <a:extLst>
            <a:ext uri="{FF2B5EF4-FFF2-40B4-BE49-F238E27FC236}">
              <a16:creationId xmlns:a16="http://schemas.microsoft.com/office/drawing/2014/main" id="{C680BFB3-2BDE-49E3-BBDE-F2A5E1031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84720" y="447675"/>
          <a:ext cx="1360999" cy="81982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l%20mio%20Drive/Statistiche%20Produzione/ANPAL/Anpal_lavoro_fino%20al%208%20ap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l%20mio%20Drive/Statistiche%20Produzione/ANPAL/Anpal_Lavoro_fino%20al%2010%20Maggi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Il%20mio%20Drive/Statistiche%20Produzione/ANPAL/Anpal_Lavoro_fino%20al%2013%20Maggi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Il%20mio%20Drive/Statistiche%20Produzione/ANPAL/Anpal_Lavoro_fino%20al%203%20%20Maggi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Marzo_Mensi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 Num"/>
      <sheetName val="P bil"/>
      <sheetName val="P Full"/>
      <sheetName val="P ST Mensile"/>
      <sheetName val="P Service Time"/>
      <sheetName val="Master"/>
      <sheetName val="Giornaliero Aprile"/>
      <sheetName val="Mensile Aprile"/>
      <sheetName val="Fatture"/>
      <sheetName val="Scheletro Giornaliero"/>
      <sheetName val="Scheletro Mensile"/>
      <sheetName val="Giornaliero Marzo"/>
      <sheetName val="Mensile Marzo"/>
    </sheetNames>
    <sheetDataSet>
      <sheetData sheetId="0"/>
      <sheetData sheetId="1"/>
      <sheetData sheetId="2"/>
      <sheetData sheetId="3"/>
      <sheetData sheetId="4"/>
      <sheetData sheetId="5"/>
      <sheetData sheetId="6"/>
      <sheetData sheetId="7"/>
      <sheetData sheetId="8">
        <row r="4">
          <cell r="C4" t="str">
            <v>%</v>
          </cell>
          <cell r="D4">
            <v>65</v>
          </cell>
          <cell r="E4">
            <v>14690</v>
          </cell>
          <cell r="F4">
            <v>36</v>
          </cell>
          <cell r="G4">
            <v>11626</v>
          </cell>
        </row>
        <row r="5">
          <cell r="C5">
            <v>0</v>
          </cell>
          <cell r="D5">
            <v>829</v>
          </cell>
          <cell r="E5">
            <v>185033</v>
          </cell>
          <cell r="F5">
            <v>570</v>
          </cell>
          <cell r="G5">
            <v>140313</v>
          </cell>
        </row>
        <row r="6">
          <cell r="C6">
            <v>1</v>
          </cell>
          <cell r="D6">
            <v>14</v>
          </cell>
          <cell r="E6">
            <v>2013</v>
          </cell>
          <cell r="F6">
            <v>8</v>
          </cell>
          <cell r="G6">
            <v>1058</v>
          </cell>
        </row>
        <row r="7">
          <cell r="C7">
            <v>2</v>
          </cell>
          <cell r="D7">
            <v>7</v>
          </cell>
          <cell r="E7">
            <v>1220</v>
          </cell>
          <cell r="F7">
            <v>5</v>
          </cell>
          <cell r="G7">
            <v>918</v>
          </cell>
        </row>
        <row r="8">
          <cell r="C8">
            <v>3</v>
          </cell>
          <cell r="D8">
            <v>3130</v>
          </cell>
          <cell r="E8">
            <v>771499</v>
          </cell>
          <cell r="F8">
            <v>2151</v>
          </cell>
          <cell r="G8">
            <v>592048</v>
          </cell>
        </row>
        <row r="9">
          <cell r="C9">
            <v>4</v>
          </cell>
          <cell r="D9">
            <v>5</v>
          </cell>
          <cell r="E9">
            <v>1652</v>
          </cell>
          <cell r="F9">
            <v>4</v>
          </cell>
          <cell r="G9">
            <v>1426</v>
          </cell>
        </row>
        <row r="10">
          <cell r="C10">
            <v>5</v>
          </cell>
          <cell r="D10">
            <v>12</v>
          </cell>
          <cell r="E10">
            <v>1997</v>
          </cell>
          <cell r="F10">
            <v>6</v>
          </cell>
          <cell r="G10">
            <v>1477</v>
          </cell>
        </row>
        <row r="11">
          <cell r="C11">
            <v>6</v>
          </cell>
          <cell r="D11">
            <v>25</v>
          </cell>
          <cell r="E11">
            <v>7042</v>
          </cell>
          <cell r="F11">
            <v>18</v>
          </cell>
          <cell r="G11">
            <v>4867</v>
          </cell>
        </row>
        <row r="12">
          <cell r="C12">
            <v>7</v>
          </cell>
          <cell r="D12">
            <v>15</v>
          </cell>
          <cell r="E12">
            <v>2608</v>
          </cell>
          <cell r="F12">
            <v>11</v>
          </cell>
          <cell r="G12">
            <v>1793</v>
          </cell>
        </row>
        <row r="13">
          <cell r="C13">
            <v>8</v>
          </cell>
          <cell r="D13">
            <v>31</v>
          </cell>
          <cell r="E13">
            <v>8282</v>
          </cell>
          <cell r="F13">
            <v>25</v>
          </cell>
          <cell r="G13">
            <v>6294</v>
          </cell>
        </row>
        <row r="14">
          <cell r="C14">
            <v>9</v>
          </cell>
          <cell r="D14">
            <v>14</v>
          </cell>
          <cell r="E14">
            <v>2984</v>
          </cell>
          <cell r="F14">
            <v>11</v>
          </cell>
          <cell r="G14">
            <v>2390</v>
          </cell>
        </row>
      </sheetData>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OLD fino al 10_05"/>
      <sheetName val="P Abbandonate"/>
      <sheetName val="P Num"/>
      <sheetName val="P bil"/>
      <sheetName val="P Full"/>
      <sheetName val="P Distinti"/>
      <sheetName val="P Service Time"/>
      <sheetName val="P ST Mensile"/>
      <sheetName val="Elenco DNIS"/>
      <sheetName val=" Master New"/>
      <sheetName val="Fatture"/>
      <sheetName val="Giornaliero Maggio"/>
      <sheetName val="Mensile Maggio"/>
      <sheetName val="Giornaliero Maggio_OLD"/>
      <sheetName val="Mensile Maggio_OLD"/>
      <sheetName val="Scheletro Giornaliero"/>
      <sheetName val="Scheletro Mensile"/>
      <sheetName val="Giornaliero Aprile"/>
      <sheetName val="Mensile Aprile"/>
      <sheetName val="Giornaliero Marzo"/>
      <sheetName val="Mensile Marzo"/>
    </sheetNames>
    <sheetDataSet>
      <sheetData sheetId="0"/>
      <sheetData sheetId="1"/>
      <sheetData sheetId="2"/>
      <sheetData sheetId="3"/>
      <sheetData sheetId="4"/>
      <sheetData sheetId="5"/>
      <sheetData sheetId="6"/>
      <sheetData sheetId="7"/>
      <sheetData sheetId="8"/>
      <sheetData sheetId="9"/>
      <sheetData sheetId="10">
        <row r="4">
          <cell r="C4" t="str">
            <v>%</v>
          </cell>
          <cell r="F4">
            <v>36</v>
          </cell>
        </row>
        <row r="5">
          <cell r="F5">
            <v>570</v>
          </cell>
        </row>
        <row r="6">
          <cell r="F6">
            <v>8</v>
          </cell>
        </row>
        <row r="7">
          <cell r="F7">
            <v>5</v>
          </cell>
        </row>
        <row r="8">
          <cell r="F8">
            <v>2151</v>
          </cell>
        </row>
        <row r="9">
          <cell r="F9">
            <v>4</v>
          </cell>
        </row>
        <row r="10">
          <cell r="F10">
            <v>6</v>
          </cell>
        </row>
        <row r="11">
          <cell r="F11">
            <v>18</v>
          </cell>
        </row>
        <row r="12">
          <cell r="F12">
            <v>11</v>
          </cell>
        </row>
        <row r="13">
          <cell r="F13">
            <v>25</v>
          </cell>
        </row>
        <row r="14">
          <cell r="F14">
            <v>11</v>
          </cell>
        </row>
      </sheetData>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OLD fino al 10_05"/>
      <sheetName val="P Abbandonate"/>
      <sheetName val="P Num"/>
      <sheetName val="P bil"/>
      <sheetName val="P Full"/>
      <sheetName val="P Distinti"/>
      <sheetName val="P Service Time"/>
      <sheetName val="P ST Mensile"/>
      <sheetName val="Elenco DNIS"/>
      <sheetName val=" Master New"/>
      <sheetName val="Fatture"/>
      <sheetName val="Giornaliero Maggio"/>
      <sheetName val="Mensile Maggio"/>
      <sheetName val="Giornaliero Maggio_OLD"/>
      <sheetName val="Mensile Maggio_OLD"/>
      <sheetName val="Scheletro Giornaliero"/>
      <sheetName val="Scheletro Mensile"/>
      <sheetName val="Giornaliero Aprile"/>
      <sheetName val="Mensile Aprile"/>
      <sheetName val="Giornaliero Marzo"/>
      <sheetName val="Mensile Marzo"/>
    </sheetNames>
    <sheetDataSet>
      <sheetData sheetId="0"/>
      <sheetData sheetId="1"/>
      <sheetData sheetId="2"/>
      <sheetData sheetId="3"/>
      <sheetData sheetId="4"/>
      <sheetData sheetId="5"/>
      <sheetData sheetId="6"/>
      <sheetData sheetId="7"/>
      <sheetData sheetId="8"/>
      <sheetData sheetId="9"/>
      <sheetData sheetId="10">
        <row r="4">
          <cell r="C4" t="str">
            <v>%</v>
          </cell>
          <cell r="F4">
            <v>36</v>
          </cell>
        </row>
        <row r="5">
          <cell r="C5">
            <v>0</v>
          </cell>
          <cell r="F5">
            <v>570</v>
          </cell>
        </row>
        <row r="6">
          <cell r="C6">
            <v>1</v>
          </cell>
          <cell r="F6">
            <v>8</v>
          </cell>
        </row>
        <row r="7">
          <cell r="C7">
            <v>2</v>
          </cell>
          <cell r="F7">
            <v>5</v>
          </cell>
        </row>
        <row r="8">
          <cell r="C8">
            <v>3</v>
          </cell>
          <cell r="F8">
            <v>2151</v>
          </cell>
        </row>
        <row r="9">
          <cell r="C9">
            <v>4</v>
          </cell>
          <cell r="F9">
            <v>4</v>
          </cell>
        </row>
        <row r="10">
          <cell r="C10">
            <v>5</v>
          </cell>
          <cell r="F10">
            <v>6</v>
          </cell>
        </row>
        <row r="11">
          <cell r="C11">
            <v>6</v>
          </cell>
          <cell r="F11">
            <v>18</v>
          </cell>
        </row>
        <row r="12">
          <cell r="C12">
            <v>7</v>
          </cell>
          <cell r="F12">
            <v>11</v>
          </cell>
        </row>
        <row r="13">
          <cell r="C13">
            <v>8</v>
          </cell>
          <cell r="F13">
            <v>25</v>
          </cell>
        </row>
        <row r="14">
          <cell r="C14">
            <v>9</v>
          </cell>
          <cell r="F14">
            <v>11</v>
          </cell>
        </row>
      </sheetData>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 Abbandonate"/>
      <sheetName val="P Num"/>
      <sheetName val="P bil"/>
      <sheetName val="P Full"/>
      <sheetName val="P Distinti"/>
      <sheetName val="P ST Mensile"/>
      <sheetName val="P Service Time"/>
      <sheetName val="Master"/>
      <sheetName val="Elenco DNIS"/>
      <sheetName val="Fatture"/>
      <sheetName val="Giornaliero Maggio"/>
      <sheetName val="Mensile Maggio"/>
      <sheetName val="Scheletro Giornaliero"/>
      <sheetName val="Scheletro Mensile"/>
      <sheetName val="Giornaliero Aprile"/>
      <sheetName val="Mensile Aprile"/>
      <sheetName val="Giornaliero Marzo"/>
      <sheetName val="Mensile Marzo"/>
    </sheetNames>
    <sheetDataSet>
      <sheetData sheetId="0"/>
      <sheetData sheetId="1"/>
      <sheetData sheetId="2"/>
      <sheetData sheetId="3"/>
      <sheetData sheetId="4"/>
      <sheetData sheetId="5"/>
      <sheetData sheetId="6"/>
      <sheetData sheetId="7"/>
      <sheetData sheetId="8"/>
      <sheetData sheetId="9">
        <row r="4">
          <cell r="C4" t="str">
            <v>%</v>
          </cell>
        </row>
        <row r="5">
          <cell r="C5">
            <v>0</v>
          </cell>
        </row>
        <row r="6">
          <cell r="C6">
            <v>1</v>
          </cell>
        </row>
        <row r="7">
          <cell r="C7">
            <v>2</v>
          </cell>
        </row>
        <row r="8">
          <cell r="C8">
            <v>3</v>
          </cell>
        </row>
        <row r="9">
          <cell r="C9">
            <v>4</v>
          </cell>
        </row>
        <row r="10">
          <cell r="C10">
            <v>5</v>
          </cell>
        </row>
        <row r="11">
          <cell r="C11">
            <v>6</v>
          </cell>
        </row>
        <row r="12">
          <cell r="C12">
            <v>7</v>
          </cell>
        </row>
        <row r="13">
          <cell r="C13">
            <v>8</v>
          </cell>
        </row>
        <row r="14">
          <cell r="C14">
            <v>9</v>
          </cell>
        </row>
      </sheetData>
      <sheetData sheetId="10"/>
      <sheetData sheetId="11"/>
      <sheetData sheetId="12"/>
      <sheetData sheetId="13"/>
      <sheetData sheetId="14"/>
      <sheetData sheetId="15"/>
      <sheetData sheetId="16"/>
      <sheetData sheetId="1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 Mail (2)"/>
      <sheetName val="P Mail"/>
      <sheetName val="P Tel"/>
      <sheetName val="Master"/>
      <sheetName val="Foglio6"/>
      <sheetName val="Mensile Marzo"/>
      <sheetName val="Telefono"/>
      <sheetName val="Mail"/>
      <sheetName val="Mail per Coda"/>
    </sheetNames>
    <sheetDataSet>
      <sheetData sheetId="0"/>
      <sheetData sheetId="1"/>
      <sheetData sheetId="2"/>
      <sheetData sheetId="3"/>
      <sheetData sheetId="4"/>
      <sheetData sheetId="5">
        <row r="6">
          <cell r="E6" t="str">
            <v>Ricevute</v>
          </cell>
          <cell r="F6" t="str">
            <v>Non entrate in ACD</v>
          </cell>
          <cell r="G6" t="str">
            <v>Entrate in ACD</v>
          </cell>
          <cell r="H6" t="str">
            <v>Servite</v>
          </cell>
          <cell r="I6" t="str">
            <v>Abb.ate in ACD</v>
          </cell>
          <cell r="U6" t="str">
            <v>Entrate in ACD</v>
          </cell>
          <cell r="V6" t="str">
            <v>Servite</v>
          </cell>
          <cell r="W6" t="str">
            <v>Abb.ate in ACD</v>
          </cell>
        </row>
        <row r="7">
          <cell r="D7">
            <v>43906</v>
          </cell>
          <cell r="E7">
            <v>453</v>
          </cell>
          <cell r="F7">
            <v>0</v>
          </cell>
          <cell r="G7">
            <v>374</v>
          </cell>
          <cell r="H7">
            <v>283</v>
          </cell>
          <cell r="I7">
            <v>91</v>
          </cell>
          <cell r="T7" t="str">
            <v>Lunedì</v>
          </cell>
          <cell r="U7">
            <v>317.66666666666669</v>
          </cell>
          <cell r="V7">
            <v>273</v>
          </cell>
          <cell r="W7">
            <v>44.666666666666664</v>
          </cell>
        </row>
        <row r="8">
          <cell r="D8">
            <v>43907</v>
          </cell>
          <cell r="E8">
            <v>381</v>
          </cell>
          <cell r="F8">
            <v>0</v>
          </cell>
          <cell r="G8">
            <v>327</v>
          </cell>
          <cell r="H8">
            <v>288</v>
          </cell>
          <cell r="I8">
            <v>39</v>
          </cell>
          <cell r="T8" t="str">
            <v>Martedì</v>
          </cell>
          <cell r="U8">
            <v>253.33333333333334</v>
          </cell>
          <cell r="V8">
            <v>237</v>
          </cell>
          <cell r="W8">
            <v>16.333333333333332</v>
          </cell>
        </row>
        <row r="9">
          <cell r="D9">
            <v>43908</v>
          </cell>
          <cell r="E9">
            <v>303</v>
          </cell>
          <cell r="F9">
            <v>0</v>
          </cell>
          <cell r="G9">
            <v>261</v>
          </cell>
          <cell r="H9">
            <v>246</v>
          </cell>
          <cell r="I9">
            <v>15</v>
          </cell>
          <cell r="T9" t="str">
            <v>Mercoledì</v>
          </cell>
          <cell r="U9">
            <v>247.5</v>
          </cell>
          <cell r="V9">
            <v>235</v>
          </cell>
          <cell r="W9">
            <v>12.5</v>
          </cell>
        </row>
        <row r="10">
          <cell r="D10">
            <v>43909</v>
          </cell>
          <cell r="E10">
            <v>299</v>
          </cell>
          <cell r="F10">
            <v>0</v>
          </cell>
          <cell r="G10">
            <v>235</v>
          </cell>
          <cell r="H10">
            <v>210</v>
          </cell>
          <cell r="I10">
            <v>25</v>
          </cell>
          <cell r="T10" t="str">
            <v>Giovedì</v>
          </cell>
          <cell r="U10">
            <v>224.5</v>
          </cell>
          <cell r="V10">
            <v>204.5</v>
          </cell>
          <cell r="W10">
            <v>20</v>
          </cell>
        </row>
        <row r="11">
          <cell r="D11">
            <v>43910</v>
          </cell>
          <cell r="E11">
            <v>260</v>
          </cell>
          <cell r="F11">
            <v>23</v>
          </cell>
          <cell r="G11">
            <v>229</v>
          </cell>
          <cell r="H11">
            <v>216</v>
          </cell>
          <cell r="I11">
            <v>13</v>
          </cell>
          <cell r="T11" t="str">
            <v>Venerdì</v>
          </cell>
          <cell r="U11">
            <v>201</v>
          </cell>
          <cell r="V11">
            <v>188.5</v>
          </cell>
          <cell r="W11">
            <v>12.5</v>
          </cell>
        </row>
        <row r="12">
          <cell r="D12">
            <v>43911</v>
          </cell>
          <cell r="E12">
            <v>55</v>
          </cell>
          <cell r="F12">
            <v>5</v>
          </cell>
          <cell r="G12">
            <v>37</v>
          </cell>
          <cell r="H12">
            <v>35</v>
          </cell>
          <cell r="I12">
            <v>2</v>
          </cell>
          <cell r="T12" t="str">
            <v>Sabato</v>
          </cell>
          <cell r="U12">
            <v>30.5</v>
          </cell>
          <cell r="V12">
            <v>29.5</v>
          </cell>
          <cell r="W12">
            <v>1</v>
          </cell>
        </row>
        <row r="13">
          <cell r="D13">
            <v>43913</v>
          </cell>
          <cell r="E13">
            <v>333</v>
          </cell>
          <cell r="F13">
            <v>68</v>
          </cell>
          <cell r="G13">
            <v>265</v>
          </cell>
          <cell r="H13">
            <v>253</v>
          </cell>
          <cell r="I13">
            <v>12</v>
          </cell>
        </row>
        <row r="14">
          <cell r="D14">
            <v>43914</v>
          </cell>
          <cell r="E14">
            <v>220</v>
          </cell>
          <cell r="F14">
            <v>34</v>
          </cell>
          <cell r="G14">
            <v>186</v>
          </cell>
          <cell r="H14">
            <v>183</v>
          </cell>
          <cell r="I14">
            <v>3</v>
          </cell>
        </row>
        <row r="15">
          <cell r="D15">
            <v>43915</v>
          </cell>
          <cell r="E15">
            <v>279</v>
          </cell>
          <cell r="F15">
            <v>45</v>
          </cell>
          <cell r="G15">
            <v>234</v>
          </cell>
          <cell r="H15">
            <v>224</v>
          </cell>
          <cell r="I15">
            <v>10</v>
          </cell>
        </row>
        <row r="16">
          <cell r="D16">
            <v>43916</v>
          </cell>
          <cell r="E16">
            <v>264</v>
          </cell>
          <cell r="F16">
            <v>50</v>
          </cell>
          <cell r="G16">
            <v>214</v>
          </cell>
          <cell r="H16">
            <v>199</v>
          </cell>
          <cell r="I16">
            <v>15</v>
          </cell>
        </row>
        <row r="17">
          <cell r="D17">
            <v>43917</v>
          </cell>
          <cell r="E17">
            <v>213</v>
          </cell>
          <cell r="F17">
            <v>40</v>
          </cell>
          <cell r="G17">
            <v>173</v>
          </cell>
          <cell r="H17">
            <v>161</v>
          </cell>
          <cell r="I17">
            <v>12</v>
          </cell>
        </row>
        <row r="18">
          <cell r="D18">
            <v>43918</v>
          </cell>
          <cell r="E18">
            <v>40</v>
          </cell>
          <cell r="F18">
            <v>8</v>
          </cell>
          <cell r="G18">
            <v>24</v>
          </cell>
          <cell r="H18">
            <v>24</v>
          </cell>
          <cell r="I18">
            <v>0</v>
          </cell>
        </row>
        <row r="19">
          <cell r="D19">
            <v>43920</v>
          </cell>
          <cell r="E19">
            <v>389</v>
          </cell>
          <cell r="F19">
            <v>75</v>
          </cell>
          <cell r="G19">
            <v>314</v>
          </cell>
          <cell r="H19">
            <v>283</v>
          </cell>
          <cell r="I19">
            <v>31</v>
          </cell>
        </row>
        <row r="20">
          <cell r="D20">
            <v>43921</v>
          </cell>
          <cell r="E20">
            <v>316</v>
          </cell>
          <cell r="F20">
            <v>69</v>
          </cell>
          <cell r="G20">
            <v>247</v>
          </cell>
          <cell r="H20">
            <v>240</v>
          </cell>
          <cell r="I20">
            <v>7</v>
          </cell>
        </row>
      </sheetData>
      <sheetData sheetId="6"/>
      <sheetData sheetId="7"/>
      <sheetData sheetId="8"/>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2855C-82E8-46A3-9254-87D29D7487AB}">
  <sheetPr>
    <tabColor theme="1"/>
  </sheetPr>
  <dimension ref="B3:E13"/>
  <sheetViews>
    <sheetView showGridLines="0" workbookViewId="0">
      <selection activeCell="D15" sqref="D15"/>
    </sheetView>
  </sheetViews>
  <sheetFormatPr defaultRowHeight="14.4" x14ac:dyDescent="0.3"/>
  <cols>
    <col min="2" max="2" width="8.6640625" customWidth="1"/>
    <col min="3" max="3" width="4.6640625" customWidth="1"/>
    <col min="4" max="4" width="28.33203125" style="14" bestFit="1" customWidth="1"/>
    <col min="5" max="5" width="122.6640625" customWidth="1"/>
  </cols>
  <sheetData>
    <row r="3" spans="2:5" ht="31.2" x14ac:dyDescent="0.3">
      <c r="D3" s="1" t="s">
        <v>0</v>
      </c>
      <c r="E3" s="1" t="s">
        <v>1</v>
      </c>
    </row>
    <row r="4" spans="2:5" ht="28.8" x14ac:dyDescent="0.3">
      <c r="D4" s="2" t="s">
        <v>2</v>
      </c>
      <c r="E4" s="3" t="s">
        <v>3</v>
      </c>
    </row>
    <row r="5" spans="2:5" ht="28.8" x14ac:dyDescent="0.3">
      <c r="D5" s="2" t="s">
        <v>4</v>
      </c>
      <c r="E5" s="3" t="s">
        <v>5</v>
      </c>
    </row>
    <row r="6" spans="2:5" x14ac:dyDescent="0.3">
      <c r="D6" s="2" t="s">
        <v>6</v>
      </c>
      <c r="E6" s="3" t="s">
        <v>7</v>
      </c>
    </row>
    <row r="7" spans="2:5" x14ac:dyDescent="0.3">
      <c r="B7" s="4"/>
      <c r="C7" s="5"/>
      <c r="D7" s="2" t="s">
        <v>8</v>
      </c>
      <c r="E7" s="3" t="s">
        <v>9</v>
      </c>
    </row>
    <row r="8" spans="2:5" x14ac:dyDescent="0.3">
      <c r="B8" s="6"/>
      <c r="C8" s="7"/>
      <c r="D8" s="2" t="s">
        <v>10</v>
      </c>
      <c r="E8" s="3" t="s">
        <v>11</v>
      </c>
    </row>
    <row r="9" spans="2:5" ht="28.8" x14ac:dyDescent="0.3">
      <c r="B9" s="8"/>
      <c r="C9" s="9"/>
      <c r="D9" s="2" t="s">
        <v>12</v>
      </c>
      <c r="E9" s="3" t="s">
        <v>13</v>
      </c>
    </row>
    <row r="10" spans="2:5" x14ac:dyDescent="0.3">
      <c r="B10" s="10"/>
      <c r="C10" s="11"/>
      <c r="D10" s="2" t="s">
        <v>14</v>
      </c>
      <c r="E10" s="3" t="s">
        <v>15</v>
      </c>
    </row>
    <row r="11" spans="2:5" x14ac:dyDescent="0.3">
      <c r="B11" s="12"/>
      <c r="C11" s="13"/>
      <c r="D11" s="2" t="s">
        <v>16</v>
      </c>
      <c r="E11" s="3" t="s">
        <v>17</v>
      </c>
    </row>
    <row r="12" spans="2:5" x14ac:dyDescent="0.3">
      <c r="D12" s="2" t="s">
        <v>18</v>
      </c>
      <c r="E12" s="3" t="s">
        <v>19</v>
      </c>
    </row>
    <row r="13" spans="2:5" ht="43.2" x14ac:dyDescent="0.3">
      <c r="D13" s="2" t="s">
        <v>20</v>
      </c>
      <c r="E13" s="3" t="s">
        <v>21</v>
      </c>
    </row>
  </sheetData>
  <mergeCells count="2">
    <mergeCell ref="B7:B9"/>
    <mergeCell ref="B10:B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2774C-B5EA-4F72-961B-E146528E1AA8}">
  <sheetPr>
    <tabColor rgb="FFFFC000"/>
  </sheetPr>
  <dimension ref="C2:Y23"/>
  <sheetViews>
    <sheetView showGridLines="0" topLeftCell="B21" workbookViewId="0">
      <selection activeCell="X49" sqref="X49"/>
    </sheetView>
  </sheetViews>
  <sheetFormatPr defaultColWidth="9.109375" defaultRowHeight="15" customHeight="1" x14ac:dyDescent="0.25"/>
  <cols>
    <col min="1" max="1" width="9.109375" style="15"/>
    <col min="2" max="2" width="3.5546875" style="15" customWidth="1"/>
    <col min="3" max="3" width="9.88671875" style="15" bestFit="1" customWidth="1"/>
    <col min="4" max="4" width="17.44140625" style="15" bestFit="1" customWidth="1"/>
    <col min="5" max="12" width="9.109375" style="15"/>
    <col min="13" max="13" width="5.109375" style="15" bestFit="1" customWidth="1"/>
    <col min="14" max="14" width="10.5546875" style="15" customWidth="1"/>
    <col min="15" max="16384" width="9.109375" style="15"/>
  </cols>
  <sheetData>
    <row r="2" spans="3:25" ht="30" customHeight="1" x14ac:dyDescent="0.25"/>
    <row r="3" spans="3:25" ht="42" customHeight="1" thickBot="1" x14ac:dyDescent="0.3">
      <c r="N3" s="16" t="s">
        <v>22</v>
      </c>
      <c r="O3" s="16"/>
    </row>
    <row r="4" spans="3:25" ht="30" customHeight="1" thickBot="1" x14ac:dyDescent="0.3">
      <c r="C4" s="17" t="s">
        <v>23</v>
      </c>
      <c r="D4" s="18"/>
      <c r="E4" s="18"/>
      <c r="F4" s="18"/>
      <c r="G4" s="18"/>
      <c r="H4" s="18"/>
      <c r="I4" s="18"/>
      <c r="J4" s="18"/>
      <c r="K4" s="18"/>
      <c r="L4" s="19"/>
      <c r="N4" s="20" t="s">
        <v>24</v>
      </c>
      <c r="O4" s="20" t="s">
        <v>25</v>
      </c>
      <c r="P4" s="21">
        <v>0.3</v>
      </c>
      <c r="T4" s="22" t="s">
        <v>26</v>
      </c>
      <c r="U4" s="23"/>
      <c r="V4" s="23"/>
      <c r="W4" s="24"/>
      <c r="Y4" s="15" t="s">
        <v>27</v>
      </c>
    </row>
    <row r="5" spans="3:25" ht="15" customHeight="1" thickBot="1" x14ac:dyDescent="0.3">
      <c r="E5" s="25"/>
      <c r="F5" s="26"/>
      <c r="G5" s="27"/>
      <c r="H5" s="28"/>
      <c r="I5" s="29"/>
      <c r="J5" s="30"/>
      <c r="K5" s="31" t="s">
        <v>28</v>
      </c>
      <c r="L5" s="32" t="s">
        <v>29</v>
      </c>
      <c r="N5" s="33">
        <v>208</v>
      </c>
      <c r="O5" s="33">
        <v>50</v>
      </c>
      <c r="T5" s="34"/>
      <c r="U5" s="35"/>
      <c r="V5" s="35"/>
      <c r="W5" s="36"/>
    </row>
    <row r="6" spans="3:25" ht="51" customHeight="1" thickBot="1" x14ac:dyDescent="0.3">
      <c r="C6" s="37" t="s">
        <v>30</v>
      </c>
      <c r="D6" s="38" t="s">
        <v>31</v>
      </c>
      <c r="E6" s="25" t="s">
        <v>8</v>
      </c>
      <c r="F6" s="39" t="s">
        <v>10</v>
      </c>
      <c r="G6" s="40" t="s">
        <v>12</v>
      </c>
      <c r="H6" s="41" t="s">
        <v>14</v>
      </c>
      <c r="I6" s="42" t="s">
        <v>32</v>
      </c>
      <c r="J6" s="43" t="s">
        <v>18</v>
      </c>
      <c r="K6" s="44"/>
      <c r="L6" s="45"/>
      <c r="N6" s="46" t="s">
        <v>33</v>
      </c>
      <c r="T6" s="47" t="s">
        <v>34</v>
      </c>
      <c r="U6" s="48" t="s">
        <v>12</v>
      </c>
      <c r="V6" s="49" t="s">
        <v>14</v>
      </c>
      <c r="W6" s="50" t="s">
        <v>32</v>
      </c>
    </row>
    <row r="7" spans="3:25" ht="15" customHeight="1" x14ac:dyDescent="0.25">
      <c r="C7" s="51" t="str">
        <f t="shared" ref="C7:C20" si="0">TEXT(D7,"gggg")</f>
        <v>lunedì</v>
      </c>
      <c r="D7" s="52">
        <v>43906</v>
      </c>
      <c r="E7" s="53">
        <v>453</v>
      </c>
      <c r="F7" s="53">
        <v>0</v>
      </c>
      <c r="G7" s="53">
        <v>374</v>
      </c>
      <c r="H7" s="54">
        <v>283</v>
      </c>
      <c r="I7" s="54">
        <v>91</v>
      </c>
      <c r="J7" s="54">
        <v>236</v>
      </c>
      <c r="K7" s="55">
        <f t="shared" ref="K7:K20" si="1">IFERROR(J7/H7,"")</f>
        <v>0.83392226148409898</v>
      </c>
      <c r="L7" s="56">
        <f t="shared" ref="L7:L20" si="2">IFERROR(I7/G7,"")</f>
        <v>0.24331550802139038</v>
      </c>
      <c r="N7" s="57">
        <f>G7/(IF(C7="sabato",$O$5,$N$5))-1</f>
        <v>0.79807692307692313</v>
      </c>
      <c r="T7" s="58" t="s">
        <v>35</v>
      </c>
      <c r="U7" s="59">
        <v>317.66666666666669</v>
      </c>
      <c r="V7" s="59">
        <v>273</v>
      </c>
      <c r="W7" s="60">
        <v>44.666666666666664</v>
      </c>
    </row>
    <row r="8" spans="3:25" ht="15" customHeight="1" x14ac:dyDescent="0.25">
      <c r="C8" s="51" t="str">
        <f t="shared" si="0"/>
        <v>martedì</v>
      </c>
      <c r="D8" s="52">
        <v>43907</v>
      </c>
      <c r="E8" s="53">
        <v>381</v>
      </c>
      <c r="F8" s="53">
        <v>0</v>
      </c>
      <c r="G8" s="53">
        <v>327</v>
      </c>
      <c r="H8" s="54">
        <v>288</v>
      </c>
      <c r="I8" s="54">
        <v>39</v>
      </c>
      <c r="J8" s="54">
        <v>257</v>
      </c>
      <c r="K8" s="55">
        <f t="shared" si="1"/>
        <v>0.89236111111111116</v>
      </c>
      <c r="L8" s="56">
        <f t="shared" si="2"/>
        <v>0.11926605504587157</v>
      </c>
      <c r="N8" s="57">
        <f t="shared" ref="N8:N20" si="3">G8/(IF(C8="sabato",$O$5,$N$5))-1</f>
        <v>0.57211538461538458</v>
      </c>
      <c r="T8" s="58" t="s">
        <v>36</v>
      </c>
      <c r="U8" s="59">
        <v>253.33333333333334</v>
      </c>
      <c r="V8" s="59">
        <v>237</v>
      </c>
      <c r="W8" s="60">
        <v>16.333333333333332</v>
      </c>
    </row>
    <row r="9" spans="3:25" ht="15" customHeight="1" x14ac:dyDescent="0.25">
      <c r="C9" s="51" t="str">
        <f t="shared" si="0"/>
        <v>mercoledì</v>
      </c>
      <c r="D9" s="52">
        <v>43908</v>
      </c>
      <c r="E9" s="53">
        <v>303</v>
      </c>
      <c r="F9" s="53">
        <v>0</v>
      </c>
      <c r="G9" s="53">
        <v>261</v>
      </c>
      <c r="H9" s="54">
        <v>246</v>
      </c>
      <c r="I9" s="54">
        <v>15</v>
      </c>
      <c r="J9" s="54">
        <v>238</v>
      </c>
      <c r="K9" s="55">
        <f t="shared" si="1"/>
        <v>0.96747967479674801</v>
      </c>
      <c r="L9" s="56">
        <f t="shared" si="2"/>
        <v>5.7471264367816091E-2</v>
      </c>
      <c r="N9" s="57">
        <f t="shared" si="3"/>
        <v>0.25480769230769229</v>
      </c>
      <c r="T9" s="58" t="s">
        <v>37</v>
      </c>
      <c r="U9" s="59">
        <v>247.5</v>
      </c>
      <c r="V9" s="59">
        <v>235</v>
      </c>
      <c r="W9" s="60">
        <v>12.5</v>
      </c>
    </row>
    <row r="10" spans="3:25" ht="15" customHeight="1" x14ac:dyDescent="0.25">
      <c r="C10" s="51" t="str">
        <f t="shared" si="0"/>
        <v>giovedì</v>
      </c>
      <c r="D10" s="52">
        <v>43909</v>
      </c>
      <c r="E10" s="53">
        <v>299</v>
      </c>
      <c r="F10" s="53">
        <v>0</v>
      </c>
      <c r="G10" s="53">
        <v>235</v>
      </c>
      <c r="H10" s="54">
        <v>210</v>
      </c>
      <c r="I10" s="54">
        <v>25</v>
      </c>
      <c r="J10" s="54">
        <v>192</v>
      </c>
      <c r="K10" s="55">
        <f t="shared" si="1"/>
        <v>0.91428571428571426</v>
      </c>
      <c r="L10" s="56">
        <f t="shared" si="2"/>
        <v>0.10638297872340426</v>
      </c>
      <c r="N10" s="57">
        <f t="shared" si="3"/>
        <v>0.12980769230769229</v>
      </c>
      <c r="T10" s="58" t="s">
        <v>38</v>
      </c>
      <c r="U10" s="59">
        <v>224.5</v>
      </c>
      <c r="V10" s="59">
        <v>204.5</v>
      </c>
      <c r="W10" s="60">
        <v>20</v>
      </c>
    </row>
    <row r="11" spans="3:25" ht="15" customHeight="1" x14ac:dyDescent="0.25">
      <c r="C11" s="51" t="str">
        <f t="shared" si="0"/>
        <v>venerdì</v>
      </c>
      <c r="D11" s="52">
        <v>43910</v>
      </c>
      <c r="E11" s="53">
        <v>260</v>
      </c>
      <c r="F11" s="53">
        <v>23</v>
      </c>
      <c r="G11" s="53">
        <v>229</v>
      </c>
      <c r="H11" s="54">
        <v>216</v>
      </c>
      <c r="I11" s="54">
        <v>13</v>
      </c>
      <c r="J11" s="54">
        <v>199</v>
      </c>
      <c r="K11" s="55">
        <f t="shared" si="1"/>
        <v>0.92129629629629628</v>
      </c>
      <c r="L11" s="56">
        <f t="shared" si="2"/>
        <v>5.6768558951965066E-2</v>
      </c>
      <c r="N11" s="57">
        <f t="shared" si="3"/>
        <v>0.10096153846153855</v>
      </c>
      <c r="T11" s="58" t="s">
        <v>39</v>
      </c>
      <c r="U11" s="59">
        <v>201</v>
      </c>
      <c r="V11" s="59">
        <v>188.5</v>
      </c>
      <c r="W11" s="60">
        <v>12.5</v>
      </c>
    </row>
    <row r="12" spans="3:25" ht="15" customHeight="1" thickBot="1" x14ac:dyDescent="0.3">
      <c r="C12" s="51" t="str">
        <f t="shared" si="0"/>
        <v>sabato</v>
      </c>
      <c r="D12" s="52">
        <v>43911</v>
      </c>
      <c r="E12" s="53">
        <v>55</v>
      </c>
      <c r="F12" s="53">
        <v>5</v>
      </c>
      <c r="G12" s="53">
        <v>37</v>
      </c>
      <c r="H12" s="54">
        <v>35</v>
      </c>
      <c r="I12" s="54">
        <v>2</v>
      </c>
      <c r="J12" s="54">
        <v>33</v>
      </c>
      <c r="K12" s="55">
        <f t="shared" si="1"/>
        <v>0.94285714285714284</v>
      </c>
      <c r="L12" s="56">
        <f t="shared" si="2"/>
        <v>5.4054054054054057E-2</v>
      </c>
      <c r="N12" s="57">
        <f t="shared" si="3"/>
        <v>-0.26</v>
      </c>
      <c r="T12" s="61" t="s">
        <v>25</v>
      </c>
      <c r="U12" s="62">
        <v>30.5</v>
      </c>
      <c r="V12" s="62">
        <v>29.5</v>
      </c>
      <c r="W12" s="63">
        <v>1</v>
      </c>
    </row>
    <row r="13" spans="3:25" ht="15" customHeight="1" x14ac:dyDescent="0.25">
      <c r="C13" s="51" t="str">
        <f t="shared" si="0"/>
        <v>lunedì</v>
      </c>
      <c r="D13" s="52">
        <v>43913</v>
      </c>
      <c r="E13" s="53">
        <v>333</v>
      </c>
      <c r="F13" s="53">
        <v>68</v>
      </c>
      <c r="G13" s="53">
        <v>265</v>
      </c>
      <c r="H13" s="54">
        <v>253</v>
      </c>
      <c r="I13" s="54">
        <v>12</v>
      </c>
      <c r="J13" s="54">
        <v>242</v>
      </c>
      <c r="K13" s="55">
        <f t="shared" si="1"/>
        <v>0.95652173913043481</v>
      </c>
      <c r="L13" s="56">
        <f t="shared" si="2"/>
        <v>4.5283018867924525E-2</v>
      </c>
      <c r="N13" s="57">
        <f t="shared" si="3"/>
        <v>0.27403846153846145</v>
      </c>
    </row>
    <row r="14" spans="3:25" ht="15" customHeight="1" x14ac:dyDescent="0.25">
      <c r="C14" s="51" t="str">
        <f t="shared" si="0"/>
        <v>martedì</v>
      </c>
      <c r="D14" s="52">
        <v>43914</v>
      </c>
      <c r="E14" s="53">
        <v>220</v>
      </c>
      <c r="F14" s="53">
        <v>34</v>
      </c>
      <c r="G14" s="53">
        <v>186</v>
      </c>
      <c r="H14" s="54">
        <v>183</v>
      </c>
      <c r="I14" s="54">
        <v>3</v>
      </c>
      <c r="J14" s="54">
        <v>183</v>
      </c>
      <c r="K14" s="55">
        <f t="shared" si="1"/>
        <v>1</v>
      </c>
      <c r="L14" s="56">
        <f t="shared" si="2"/>
        <v>1.6129032258064516E-2</v>
      </c>
      <c r="N14" s="57">
        <f t="shared" si="3"/>
        <v>-0.10576923076923073</v>
      </c>
    </row>
    <row r="15" spans="3:25" ht="15" customHeight="1" x14ac:dyDescent="0.25">
      <c r="C15" s="51" t="str">
        <f t="shared" si="0"/>
        <v>mercoledì</v>
      </c>
      <c r="D15" s="52">
        <v>43915</v>
      </c>
      <c r="E15" s="53">
        <v>279</v>
      </c>
      <c r="F15" s="53">
        <v>45</v>
      </c>
      <c r="G15" s="53">
        <v>234</v>
      </c>
      <c r="H15" s="54">
        <v>224</v>
      </c>
      <c r="I15" s="54">
        <v>10</v>
      </c>
      <c r="J15" s="54">
        <v>209</v>
      </c>
      <c r="K15" s="55">
        <f t="shared" si="1"/>
        <v>0.9330357142857143</v>
      </c>
      <c r="L15" s="56">
        <f t="shared" si="2"/>
        <v>4.2735042735042736E-2</v>
      </c>
      <c r="N15" s="57">
        <f t="shared" si="3"/>
        <v>0.125</v>
      </c>
    </row>
    <row r="16" spans="3:25" ht="15" customHeight="1" x14ac:dyDescent="0.25">
      <c r="C16" s="51" t="str">
        <f t="shared" si="0"/>
        <v>giovedì</v>
      </c>
      <c r="D16" s="52">
        <v>43916</v>
      </c>
      <c r="E16" s="53">
        <v>264</v>
      </c>
      <c r="F16" s="53">
        <v>50</v>
      </c>
      <c r="G16" s="53">
        <v>214</v>
      </c>
      <c r="H16" s="54">
        <v>199</v>
      </c>
      <c r="I16" s="54">
        <v>15</v>
      </c>
      <c r="J16" s="54">
        <v>190</v>
      </c>
      <c r="K16" s="55">
        <f t="shared" si="1"/>
        <v>0.95477386934673369</v>
      </c>
      <c r="L16" s="56">
        <f t="shared" si="2"/>
        <v>7.0093457943925228E-2</v>
      </c>
      <c r="N16" s="57">
        <f t="shared" si="3"/>
        <v>2.8846153846153744E-2</v>
      </c>
    </row>
    <row r="17" spans="3:15" ht="15" customHeight="1" x14ac:dyDescent="0.25">
      <c r="C17" s="51" t="str">
        <f t="shared" si="0"/>
        <v>venerdì</v>
      </c>
      <c r="D17" s="52">
        <v>43917</v>
      </c>
      <c r="E17" s="53">
        <v>213</v>
      </c>
      <c r="F17" s="53">
        <v>40</v>
      </c>
      <c r="G17" s="53">
        <v>173</v>
      </c>
      <c r="H17" s="54">
        <v>161</v>
      </c>
      <c r="I17" s="54">
        <v>12</v>
      </c>
      <c r="J17" s="54">
        <v>156</v>
      </c>
      <c r="K17" s="55">
        <f t="shared" si="1"/>
        <v>0.96894409937888204</v>
      </c>
      <c r="L17" s="56">
        <f t="shared" si="2"/>
        <v>6.9364161849710976E-2</v>
      </c>
      <c r="N17" s="57">
        <f t="shared" si="3"/>
        <v>-0.16826923076923073</v>
      </c>
    </row>
    <row r="18" spans="3:15" ht="15" customHeight="1" x14ac:dyDescent="0.25">
      <c r="C18" s="51" t="str">
        <f t="shared" si="0"/>
        <v>sabato</v>
      </c>
      <c r="D18" s="52">
        <v>43918</v>
      </c>
      <c r="E18" s="53">
        <v>40</v>
      </c>
      <c r="F18" s="53">
        <v>8</v>
      </c>
      <c r="G18" s="53">
        <v>24</v>
      </c>
      <c r="H18" s="54">
        <v>24</v>
      </c>
      <c r="I18" s="54">
        <v>0</v>
      </c>
      <c r="J18" s="54">
        <v>24</v>
      </c>
      <c r="K18" s="55">
        <f t="shared" si="1"/>
        <v>1</v>
      </c>
      <c r="L18" s="56">
        <f t="shared" si="2"/>
        <v>0</v>
      </c>
      <c r="N18" s="57">
        <f t="shared" si="3"/>
        <v>-0.52</v>
      </c>
    </row>
    <row r="19" spans="3:15" ht="15" customHeight="1" x14ac:dyDescent="0.25">
      <c r="C19" s="64" t="str">
        <f t="shared" si="0"/>
        <v>lunedì</v>
      </c>
      <c r="D19" s="52">
        <v>43920</v>
      </c>
      <c r="E19" s="54">
        <v>389</v>
      </c>
      <c r="F19" s="54">
        <v>75</v>
      </c>
      <c r="G19" s="54">
        <v>314</v>
      </c>
      <c r="H19" s="54">
        <v>283</v>
      </c>
      <c r="I19" s="54">
        <v>31</v>
      </c>
      <c r="J19" s="54">
        <v>256</v>
      </c>
      <c r="K19" s="55">
        <f t="shared" si="1"/>
        <v>0.90459363957597172</v>
      </c>
      <c r="L19" s="56">
        <f t="shared" si="2"/>
        <v>9.8726114649681534E-2</v>
      </c>
      <c r="N19" s="57">
        <f t="shared" si="3"/>
        <v>0.50961538461538458</v>
      </c>
      <c r="O19" s="65"/>
    </row>
    <row r="20" spans="3:15" ht="15" customHeight="1" x14ac:dyDescent="0.25">
      <c r="C20" s="64" t="str">
        <f t="shared" si="0"/>
        <v>martedì</v>
      </c>
      <c r="D20" s="52">
        <v>43921</v>
      </c>
      <c r="E20" s="54">
        <v>316</v>
      </c>
      <c r="F20" s="54">
        <v>69</v>
      </c>
      <c r="G20" s="54">
        <v>247</v>
      </c>
      <c r="H20" s="54">
        <v>240</v>
      </c>
      <c r="I20" s="54">
        <v>7</v>
      </c>
      <c r="J20" s="54">
        <v>234</v>
      </c>
      <c r="K20" s="55">
        <f t="shared" si="1"/>
        <v>0.97499999999999998</v>
      </c>
      <c r="L20" s="56">
        <f t="shared" si="2"/>
        <v>2.8340080971659919E-2</v>
      </c>
      <c r="N20" s="57">
        <f t="shared" si="3"/>
        <v>0.1875</v>
      </c>
    </row>
    <row r="21" spans="3:15" ht="15" customHeight="1" x14ac:dyDescent="0.25">
      <c r="C21" s="66"/>
      <c r="D21" s="67"/>
      <c r="E21" s="68"/>
      <c r="F21" s="68"/>
      <c r="G21" s="68"/>
      <c r="H21" s="68"/>
      <c r="I21" s="68"/>
      <c r="J21" s="68"/>
    </row>
    <row r="22" spans="3:15" ht="15" customHeight="1" x14ac:dyDescent="0.3">
      <c r="C22" s="69" t="s">
        <v>40</v>
      </c>
      <c r="D22" s="69"/>
      <c r="E22" s="70">
        <f t="shared" ref="E22:J22" si="4">SUM(E7:E20)</f>
        <v>3805</v>
      </c>
      <c r="F22" s="70">
        <f t="shared" si="4"/>
        <v>417</v>
      </c>
      <c r="G22" s="70">
        <f t="shared" si="4"/>
        <v>3120</v>
      </c>
      <c r="H22" s="70">
        <f t="shared" si="4"/>
        <v>2845</v>
      </c>
      <c r="I22" s="70">
        <f t="shared" si="4"/>
        <v>275</v>
      </c>
      <c r="J22" s="70">
        <f t="shared" si="4"/>
        <v>2649</v>
      </c>
      <c r="K22" s="56">
        <f>IFERROR(J22/H22,"")</f>
        <v>0.93110720562390159</v>
      </c>
      <c r="L22" s="56">
        <f>IFERROR(I22/G22,"")</f>
        <v>8.8141025641025647E-2</v>
      </c>
    </row>
    <row r="23" spans="3:15" ht="15" customHeight="1" x14ac:dyDescent="0.3">
      <c r="C23" s="69" t="s">
        <v>41</v>
      </c>
      <c r="D23" s="69"/>
      <c r="E23" s="70">
        <f t="shared" ref="E23:J23" si="5">SUMIF($N$7:$N$20,"&lt;="&amp;$P$4,E7:E20)</f>
        <v>2582</v>
      </c>
      <c r="F23" s="70">
        <f t="shared" si="5"/>
        <v>342</v>
      </c>
      <c r="G23" s="70">
        <f t="shared" si="5"/>
        <v>2105</v>
      </c>
      <c r="H23" s="70">
        <f t="shared" si="5"/>
        <v>1991</v>
      </c>
      <c r="I23" s="70">
        <f t="shared" si="5"/>
        <v>114</v>
      </c>
      <c r="J23" s="70">
        <f t="shared" si="5"/>
        <v>1900</v>
      </c>
      <c r="K23" s="56">
        <f>IFERROR(J23/H23,"")</f>
        <v>0.95429432446007034</v>
      </c>
      <c r="L23" s="56">
        <f>IFERROR(I23/G23,"")</f>
        <v>5.4156769596199528E-2</v>
      </c>
    </row>
  </sheetData>
  <mergeCells count="8">
    <mergeCell ref="C22:D22"/>
    <mergeCell ref="C23:D23"/>
    <mergeCell ref="N3:O3"/>
    <mergeCell ref="C4:L4"/>
    <mergeCell ref="T4:W5"/>
    <mergeCell ref="H5:I5"/>
    <mergeCell ref="K5:K6"/>
    <mergeCell ref="L5:L6"/>
  </mergeCells>
  <conditionalFormatting sqref="N7:N20">
    <cfRule type="cellIs" dxfId="2" priority="2" operator="greaterThan">
      <formula>0.299</formula>
    </cfRule>
    <cfRule type="cellIs" dxfId="1" priority="3" operator="lessThan">
      <formula>0.3</formula>
    </cfRule>
  </conditionalFormatting>
  <pageMargins left="0.7" right="0.7" top="0.75" bottom="0.75" header="0.3" footer="0.3"/>
  <pageSetup paperSize="9" orientation="portrait" horizontalDpi="1200" verticalDpi="1200" r:id="rId1"/>
  <drawing r:id="rId2"/>
  <extLst>
    <ext xmlns:x14="http://schemas.microsoft.com/office/spreadsheetml/2009/9/main" uri="{78C0D931-6437-407d-A8EE-F0AAD7539E65}">
      <x14:conditionalFormattings>
        <x14:conditionalFormatting xmlns:xm="http://schemas.microsoft.com/office/excel/2006/main">
          <x14:cfRule type="containsText" priority="1" stopIfTrue="1" operator="containsText" id="{BA935F0C-F32A-4DA8-B1D7-EBED9D447FD1}">
            <xm:f>NOT(ISERROR(SEARCH(-1,N7)))</xm:f>
            <xm:f>-1</xm:f>
            <x14:dxf>
              <font>
                <color theme="0"/>
              </font>
              <fill>
                <patternFill>
                  <bgColor theme="0"/>
                </patternFill>
              </fill>
            </x14:dxf>
          </x14:cfRule>
          <xm:sqref>N7:N20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1FA98-D85D-4AEE-9193-AF144424C344}">
  <sheetPr>
    <tabColor rgb="FFFFC000"/>
  </sheetPr>
  <dimension ref="A1"/>
  <sheetViews>
    <sheetView showGridLines="0" tabSelected="1" topLeftCell="A4" workbookViewId="0">
      <selection activeCell="S35" sqref="S35"/>
    </sheetView>
  </sheetViews>
  <sheetFormatPr defaultRowHeight="14.4" x14ac:dyDescent="0.3"/>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E2D2F-4C1D-4A36-A767-AEACDBFBAF05}">
  <sheetPr>
    <tabColor rgb="FF00B050"/>
  </sheetPr>
  <dimension ref="B2:H134"/>
  <sheetViews>
    <sheetView showGridLines="0" workbookViewId="0">
      <selection activeCell="N55" sqref="N55"/>
    </sheetView>
  </sheetViews>
  <sheetFormatPr defaultRowHeight="14.4" x14ac:dyDescent="0.3"/>
  <cols>
    <col min="2" max="2" width="48.77734375" customWidth="1"/>
    <col min="3" max="3" width="20.77734375" customWidth="1"/>
    <col min="4" max="4" width="10.77734375" customWidth="1"/>
    <col min="5" max="5" width="9.77734375" customWidth="1"/>
    <col min="6" max="6" width="48.77734375" customWidth="1"/>
    <col min="7" max="7" width="20.77734375" customWidth="1"/>
    <col min="8" max="8" width="10.77734375" customWidth="1"/>
  </cols>
  <sheetData>
    <row r="2" spans="2:8" ht="15" thickBot="1" x14ac:dyDescent="0.35"/>
    <row r="3" spans="2:8" ht="45" customHeight="1" x14ac:dyDescent="0.3">
      <c r="B3" s="71" t="s">
        <v>42</v>
      </c>
      <c r="C3" s="72"/>
      <c r="D3" s="72"/>
      <c r="E3" s="72"/>
      <c r="F3" s="72"/>
      <c r="G3" s="73"/>
      <c r="H3" s="74"/>
    </row>
    <row r="4" spans="2:8" ht="30" customHeight="1" thickBot="1" x14ac:dyDescent="0.35">
      <c r="B4" s="75" t="s">
        <v>43</v>
      </c>
      <c r="C4" s="76"/>
      <c r="D4" s="76"/>
      <c r="E4" s="76"/>
      <c r="F4" s="76"/>
      <c r="G4" s="77"/>
      <c r="H4" s="78"/>
    </row>
    <row r="5" spans="2:8" ht="15" thickBot="1" x14ac:dyDescent="0.35"/>
    <row r="6" spans="2:8" ht="30" customHeight="1" thickBot="1" x14ac:dyDescent="0.35">
      <c r="B6" s="79" t="s">
        <v>44</v>
      </c>
      <c r="C6" s="80"/>
      <c r="D6" s="81"/>
      <c r="F6" s="79" t="s">
        <v>45</v>
      </c>
      <c r="G6" s="80"/>
      <c r="H6" s="81"/>
    </row>
    <row r="7" spans="2:8" ht="30" customHeight="1" thickBot="1" x14ac:dyDescent="0.35">
      <c r="B7" s="82" t="s">
        <v>46</v>
      </c>
      <c r="C7" s="83" t="s">
        <v>47</v>
      </c>
      <c r="D7" s="84" t="s">
        <v>48</v>
      </c>
      <c r="F7" s="82" t="s">
        <v>46</v>
      </c>
      <c r="G7" s="83" t="s">
        <v>47</v>
      </c>
      <c r="H7" s="84" t="s">
        <v>48</v>
      </c>
    </row>
    <row r="8" spans="2:8" x14ac:dyDescent="0.3">
      <c r="B8" s="85" t="s">
        <v>49</v>
      </c>
      <c r="C8" s="86">
        <v>53</v>
      </c>
      <c r="D8" s="87">
        <f>C8/$C$34</f>
        <v>0.02</v>
      </c>
      <c r="F8" s="85" t="s">
        <v>50</v>
      </c>
      <c r="G8" s="86">
        <v>1280</v>
      </c>
      <c r="H8" s="87">
        <f t="shared" ref="H8:H34" si="0">G8/$C$34</f>
        <v>0.48301886792452831</v>
      </c>
    </row>
    <row r="9" spans="2:8" x14ac:dyDescent="0.3">
      <c r="B9" s="88" t="s">
        <v>51</v>
      </c>
      <c r="C9" s="89">
        <v>18</v>
      </c>
      <c r="D9" s="90">
        <f t="shared" ref="D9:D34" si="1">C9/$C$34</f>
        <v>6.7924528301886791E-3</v>
      </c>
      <c r="F9" s="88" t="s">
        <v>52</v>
      </c>
      <c r="G9" s="89">
        <v>400</v>
      </c>
      <c r="H9" s="90">
        <f t="shared" si="0"/>
        <v>0.15094339622641509</v>
      </c>
    </row>
    <row r="10" spans="2:8" x14ac:dyDescent="0.3">
      <c r="B10" s="88" t="s">
        <v>53</v>
      </c>
      <c r="C10" s="89">
        <v>10</v>
      </c>
      <c r="D10" s="90">
        <f t="shared" si="1"/>
        <v>3.7735849056603774E-3</v>
      </c>
      <c r="F10" s="88" t="s">
        <v>54</v>
      </c>
      <c r="G10" s="89">
        <v>199</v>
      </c>
      <c r="H10" s="90">
        <f t="shared" si="0"/>
        <v>7.5094339622641504E-2</v>
      </c>
    </row>
    <row r="11" spans="2:8" x14ac:dyDescent="0.3">
      <c r="B11" s="88" t="s">
        <v>55</v>
      </c>
      <c r="C11" s="89">
        <v>7</v>
      </c>
      <c r="D11" s="90">
        <f t="shared" si="1"/>
        <v>2.6415094339622643E-3</v>
      </c>
      <c r="F11" s="88" t="s">
        <v>56</v>
      </c>
      <c r="G11" s="89">
        <v>162</v>
      </c>
      <c r="H11" s="90">
        <f t="shared" si="0"/>
        <v>6.1132075471698112E-2</v>
      </c>
    </row>
    <row r="12" spans="2:8" x14ac:dyDescent="0.3">
      <c r="B12" s="88" t="s">
        <v>57</v>
      </c>
      <c r="C12" s="89">
        <v>24</v>
      </c>
      <c r="D12" s="90">
        <f t="shared" si="1"/>
        <v>9.0566037735849061E-3</v>
      </c>
      <c r="F12" s="88" t="s">
        <v>58</v>
      </c>
      <c r="G12" s="89">
        <v>146</v>
      </c>
      <c r="H12" s="90">
        <f t="shared" si="0"/>
        <v>5.5094339622641507E-2</v>
      </c>
    </row>
    <row r="13" spans="2:8" x14ac:dyDescent="0.3">
      <c r="B13" s="88" t="s">
        <v>59</v>
      </c>
      <c r="C13" s="89">
        <v>30</v>
      </c>
      <c r="D13" s="90">
        <f t="shared" si="1"/>
        <v>1.1320754716981131E-2</v>
      </c>
      <c r="F13" s="88" t="s">
        <v>60</v>
      </c>
      <c r="G13" s="89">
        <v>71</v>
      </c>
      <c r="H13" s="90">
        <f t="shared" si="0"/>
        <v>2.679245283018868E-2</v>
      </c>
    </row>
    <row r="14" spans="2:8" x14ac:dyDescent="0.3">
      <c r="B14" s="88" t="s">
        <v>54</v>
      </c>
      <c r="C14" s="89">
        <v>199</v>
      </c>
      <c r="D14" s="90">
        <f t="shared" si="1"/>
        <v>7.5094339622641504E-2</v>
      </c>
      <c r="F14" s="88" t="s">
        <v>61</v>
      </c>
      <c r="G14" s="89">
        <v>63</v>
      </c>
      <c r="H14" s="90">
        <f t="shared" si="0"/>
        <v>2.3773584905660377E-2</v>
      </c>
    </row>
    <row r="15" spans="2:8" x14ac:dyDescent="0.3">
      <c r="B15" s="88" t="s">
        <v>62</v>
      </c>
      <c r="C15" s="89">
        <v>8</v>
      </c>
      <c r="D15" s="90">
        <f t="shared" si="1"/>
        <v>3.0188679245283017E-3</v>
      </c>
      <c r="F15" s="88" t="s">
        <v>63</v>
      </c>
      <c r="G15" s="89">
        <v>57</v>
      </c>
      <c r="H15" s="90">
        <f t="shared" si="0"/>
        <v>2.1509433962264152E-2</v>
      </c>
    </row>
    <row r="16" spans="2:8" x14ac:dyDescent="0.3">
      <c r="B16" s="88" t="s">
        <v>64</v>
      </c>
      <c r="C16" s="89">
        <v>9</v>
      </c>
      <c r="D16" s="90">
        <f t="shared" si="1"/>
        <v>3.3962264150943396E-3</v>
      </c>
      <c r="F16" s="88" t="s">
        <v>49</v>
      </c>
      <c r="G16" s="89">
        <v>53</v>
      </c>
      <c r="H16" s="90">
        <f t="shared" si="0"/>
        <v>0.02</v>
      </c>
    </row>
    <row r="17" spans="2:8" x14ac:dyDescent="0.3">
      <c r="B17" s="88" t="s">
        <v>61</v>
      </c>
      <c r="C17" s="89">
        <v>63</v>
      </c>
      <c r="D17" s="90">
        <f t="shared" si="1"/>
        <v>2.3773584905660377E-2</v>
      </c>
      <c r="F17" s="88" t="s">
        <v>65</v>
      </c>
      <c r="G17" s="89">
        <v>45</v>
      </c>
      <c r="H17" s="90">
        <f t="shared" si="0"/>
        <v>1.6981132075471698E-2</v>
      </c>
    </row>
    <row r="18" spans="2:8" x14ac:dyDescent="0.3">
      <c r="B18" s="88" t="s">
        <v>50</v>
      </c>
      <c r="C18" s="89">
        <v>1280</v>
      </c>
      <c r="D18" s="90">
        <f t="shared" si="1"/>
        <v>0.48301886792452831</v>
      </c>
      <c r="F18" s="88" t="s">
        <v>66</v>
      </c>
      <c r="G18" s="89">
        <v>40</v>
      </c>
      <c r="H18" s="90">
        <f t="shared" si="0"/>
        <v>1.509433962264151E-2</v>
      </c>
    </row>
    <row r="19" spans="2:8" x14ac:dyDescent="0.3">
      <c r="B19" s="88" t="s">
        <v>67</v>
      </c>
      <c r="C19" s="89">
        <v>2</v>
      </c>
      <c r="D19" s="90">
        <f t="shared" si="1"/>
        <v>7.5471698113207543E-4</v>
      </c>
      <c r="F19" s="88" t="s">
        <v>59</v>
      </c>
      <c r="G19" s="89">
        <v>30</v>
      </c>
      <c r="H19" s="90">
        <f t="shared" si="0"/>
        <v>1.1320754716981131E-2</v>
      </c>
    </row>
    <row r="20" spans="2:8" x14ac:dyDescent="0.3">
      <c r="B20" s="88" t="s">
        <v>68</v>
      </c>
      <c r="C20" s="89">
        <v>5</v>
      </c>
      <c r="D20" s="90">
        <f t="shared" si="1"/>
        <v>1.8867924528301887E-3</v>
      </c>
      <c r="F20" s="88" t="s">
        <v>57</v>
      </c>
      <c r="G20" s="89">
        <v>24</v>
      </c>
      <c r="H20" s="90">
        <f t="shared" si="0"/>
        <v>9.0566037735849061E-3</v>
      </c>
    </row>
    <row r="21" spans="2:8" x14ac:dyDescent="0.3">
      <c r="B21" s="88" t="s">
        <v>69</v>
      </c>
      <c r="C21" s="89">
        <v>5</v>
      </c>
      <c r="D21" s="90">
        <f t="shared" si="1"/>
        <v>1.8867924528301887E-3</v>
      </c>
      <c r="F21" s="88" t="s">
        <v>51</v>
      </c>
      <c r="G21" s="89">
        <v>18</v>
      </c>
      <c r="H21" s="90">
        <f t="shared" si="0"/>
        <v>6.7924528301886791E-3</v>
      </c>
    </row>
    <row r="22" spans="2:8" x14ac:dyDescent="0.3">
      <c r="B22" s="88" t="s">
        <v>56</v>
      </c>
      <c r="C22" s="89">
        <v>162</v>
      </c>
      <c r="D22" s="90">
        <f t="shared" si="1"/>
        <v>6.1132075471698112E-2</v>
      </c>
      <c r="F22" s="88" t="s">
        <v>53</v>
      </c>
      <c r="G22" s="89">
        <v>10</v>
      </c>
      <c r="H22" s="90">
        <f t="shared" si="0"/>
        <v>3.7735849056603774E-3</v>
      </c>
    </row>
    <row r="23" spans="2:8" x14ac:dyDescent="0.3">
      <c r="B23" s="88" t="s">
        <v>70</v>
      </c>
      <c r="C23" s="89">
        <v>1</v>
      </c>
      <c r="D23" s="90">
        <f t="shared" si="1"/>
        <v>3.7735849056603772E-4</v>
      </c>
      <c r="F23" s="88" t="s">
        <v>64</v>
      </c>
      <c r="G23" s="89">
        <v>9</v>
      </c>
      <c r="H23" s="90">
        <f t="shared" si="0"/>
        <v>3.3962264150943396E-3</v>
      </c>
    </row>
    <row r="24" spans="2:8" x14ac:dyDescent="0.3">
      <c r="B24" s="88" t="s">
        <v>65</v>
      </c>
      <c r="C24" s="89">
        <v>45</v>
      </c>
      <c r="D24" s="90">
        <f t="shared" si="1"/>
        <v>1.6981132075471698E-2</v>
      </c>
      <c r="F24" s="88" t="s">
        <v>62</v>
      </c>
      <c r="G24" s="89">
        <v>8</v>
      </c>
      <c r="H24" s="90">
        <f t="shared" si="0"/>
        <v>3.0188679245283017E-3</v>
      </c>
    </row>
    <row r="25" spans="2:8" x14ac:dyDescent="0.3">
      <c r="B25" s="88" t="s">
        <v>58</v>
      </c>
      <c r="C25" s="89">
        <v>146</v>
      </c>
      <c r="D25" s="90">
        <f t="shared" si="1"/>
        <v>5.5094339622641507E-2</v>
      </c>
      <c r="F25" s="88" t="s">
        <v>55</v>
      </c>
      <c r="G25" s="89">
        <v>7</v>
      </c>
      <c r="H25" s="90">
        <f t="shared" si="0"/>
        <v>2.6415094339622643E-3</v>
      </c>
    </row>
    <row r="26" spans="2:8" x14ac:dyDescent="0.3">
      <c r="B26" s="88" t="s">
        <v>71</v>
      </c>
      <c r="C26" s="89">
        <v>2</v>
      </c>
      <c r="D26" s="90">
        <f t="shared" si="1"/>
        <v>7.5471698113207543E-4</v>
      </c>
      <c r="F26" s="88" t="s">
        <v>72</v>
      </c>
      <c r="G26" s="89">
        <v>7</v>
      </c>
      <c r="H26" s="90">
        <f t="shared" si="0"/>
        <v>2.6415094339622643E-3</v>
      </c>
    </row>
    <row r="27" spans="2:8" x14ac:dyDescent="0.3">
      <c r="B27" s="88" t="s">
        <v>73</v>
      </c>
      <c r="C27" s="89">
        <v>1</v>
      </c>
      <c r="D27" s="90">
        <f t="shared" si="1"/>
        <v>3.7735849056603772E-4</v>
      </c>
      <c r="F27" s="88" t="s">
        <v>68</v>
      </c>
      <c r="G27" s="89">
        <v>5</v>
      </c>
      <c r="H27" s="90">
        <f t="shared" si="0"/>
        <v>1.8867924528301887E-3</v>
      </c>
    </row>
    <row r="28" spans="2:8" x14ac:dyDescent="0.3">
      <c r="B28" s="88" t="s">
        <v>60</v>
      </c>
      <c r="C28" s="89">
        <v>71</v>
      </c>
      <c r="D28" s="90">
        <f t="shared" si="1"/>
        <v>2.679245283018868E-2</v>
      </c>
      <c r="F28" s="88" t="s">
        <v>69</v>
      </c>
      <c r="G28" s="89">
        <v>5</v>
      </c>
      <c r="H28" s="90">
        <f t="shared" si="0"/>
        <v>1.8867924528301887E-3</v>
      </c>
    </row>
    <row r="29" spans="2:8" x14ac:dyDescent="0.3">
      <c r="B29" s="88" t="s">
        <v>72</v>
      </c>
      <c r="C29" s="89">
        <v>7</v>
      </c>
      <c r="D29" s="90">
        <f t="shared" si="1"/>
        <v>2.6415094339622643E-3</v>
      </c>
      <c r="F29" s="88" t="s">
        <v>74</v>
      </c>
      <c r="G29" s="89">
        <v>5</v>
      </c>
      <c r="H29" s="90">
        <f t="shared" si="0"/>
        <v>1.8867924528301887E-3</v>
      </c>
    </row>
    <row r="30" spans="2:8" x14ac:dyDescent="0.3">
      <c r="B30" s="88" t="s">
        <v>52</v>
      </c>
      <c r="C30" s="89">
        <v>400</v>
      </c>
      <c r="D30" s="90">
        <f t="shared" si="1"/>
        <v>0.15094339622641509</v>
      </c>
      <c r="F30" s="88" t="s">
        <v>67</v>
      </c>
      <c r="G30" s="89">
        <v>2</v>
      </c>
      <c r="H30" s="90">
        <f t="shared" si="0"/>
        <v>7.5471698113207543E-4</v>
      </c>
    </row>
    <row r="31" spans="2:8" x14ac:dyDescent="0.3">
      <c r="B31" s="88" t="s">
        <v>63</v>
      </c>
      <c r="C31" s="89">
        <v>57</v>
      </c>
      <c r="D31" s="90">
        <f t="shared" si="1"/>
        <v>2.1509433962264152E-2</v>
      </c>
      <c r="F31" s="88" t="s">
        <v>71</v>
      </c>
      <c r="G31" s="89">
        <v>2</v>
      </c>
      <c r="H31" s="90">
        <f t="shared" si="0"/>
        <v>7.5471698113207543E-4</v>
      </c>
    </row>
    <row r="32" spans="2:8" x14ac:dyDescent="0.3">
      <c r="B32" s="88" t="s">
        <v>74</v>
      </c>
      <c r="C32" s="89">
        <v>5</v>
      </c>
      <c r="D32" s="90">
        <f t="shared" si="1"/>
        <v>1.8867924528301887E-3</v>
      </c>
      <c r="F32" s="88" t="s">
        <v>70</v>
      </c>
      <c r="G32" s="89">
        <v>1</v>
      </c>
      <c r="H32" s="90">
        <f t="shared" si="0"/>
        <v>3.7735849056603772E-4</v>
      </c>
    </row>
    <row r="33" spans="2:8" ht="15" thickBot="1" x14ac:dyDescent="0.35">
      <c r="B33" s="91" t="s">
        <v>66</v>
      </c>
      <c r="C33" s="92">
        <v>40</v>
      </c>
      <c r="D33" s="93">
        <f t="shared" si="1"/>
        <v>1.509433962264151E-2</v>
      </c>
      <c r="F33" s="91" t="s">
        <v>73</v>
      </c>
      <c r="G33" s="92">
        <v>1</v>
      </c>
      <c r="H33" s="93">
        <f t="shared" si="0"/>
        <v>3.7735849056603772E-4</v>
      </c>
    </row>
    <row r="34" spans="2:8" ht="30" customHeight="1" thickBot="1" x14ac:dyDescent="0.35">
      <c r="B34" s="94" t="s">
        <v>75</v>
      </c>
      <c r="C34" s="95">
        <v>2650</v>
      </c>
      <c r="D34" s="96">
        <f t="shared" si="1"/>
        <v>1</v>
      </c>
      <c r="F34" s="94" t="s">
        <v>75</v>
      </c>
      <c r="G34" s="95">
        <v>2650</v>
      </c>
      <c r="H34" s="96">
        <f t="shared" si="0"/>
        <v>1</v>
      </c>
    </row>
    <row r="36" spans="2:8" ht="15" thickBot="1" x14ac:dyDescent="0.35"/>
    <row r="37" spans="2:8" ht="15" thickBot="1" x14ac:dyDescent="0.35">
      <c r="B37" s="97" t="s">
        <v>76</v>
      </c>
      <c r="C37" s="98"/>
    </row>
    <row r="38" spans="2:8" ht="29.4" thickBot="1" x14ac:dyDescent="0.35">
      <c r="B38" s="99" t="s">
        <v>77</v>
      </c>
      <c r="C38" s="100" t="s">
        <v>78</v>
      </c>
    </row>
    <row r="39" spans="2:8" x14ac:dyDescent="0.3">
      <c r="B39" s="101" t="s">
        <v>49</v>
      </c>
      <c r="C39" s="102">
        <v>53</v>
      </c>
    </row>
    <row r="40" spans="2:8" x14ac:dyDescent="0.3">
      <c r="B40" s="103" t="s">
        <v>49</v>
      </c>
      <c r="C40" s="104">
        <v>46</v>
      </c>
    </row>
    <row r="41" spans="2:8" x14ac:dyDescent="0.3">
      <c r="B41" s="103" t="s">
        <v>66</v>
      </c>
      <c r="C41" s="104">
        <v>7</v>
      </c>
    </row>
    <row r="42" spans="2:8" x14ac:dyDescent="0.3">
      <c r="B42" s="105" t="s">
        <v>51</v>
      </c>
      <c r="C42" s="106">
        <v>18</v>
      </c>
    </row>
    <row r="43" spans="2:8" x14ac:dyDescent="0.3">
      <c r="B43" s="103" t="s">
        <v>79</v>
      </c>
      <c r="C43" s="104">
        <v>18</v>
      </c>
    </row>
    <row r="44" spans="2:8" x14ac:dyDescent="0.3">
      <c r="B44" s="105" t="s">
        <v>53</v>
      </c>
      <c r="C44" s="106">
        <v>10</v>
      </c>
    </row>
    <row r="45" spans="2:8" x14ac:dyDescent="0.3">
      <c r="B45" s="103" t="s">
        <v>80</v>
      </c>
      <c r="C45" s="104">
        <v>1</v>
      </c>
    </row>
    <row r="46" spans="2:8" x14ac:dyDescent="0.3">
      <c r="B46" s="103" t="s">
        <v>81</v>
      </c>
      <c r="C46" s="104">
        <v>2</v>
      </c>
    </row>
    <row r="47" spans="2:8" x14ac:dyDescent="0.3">
      <c r="B47" s="103" t="s">
        <v>82</v>
      </c>
      <c r="C47" s="104">
        <v>5</v>
      </c>
    </row>
    <row r="48" spans="2:8" x14ac:dyDescent="0.3">
      <c r="B48" s="103" t="s">
        <v>66</v>
      </c>
      <c r="C48" s="104">
        <v>2</v>
      </c>
    </row>
    <row r="49" spans="2:3" x14ac:dyDescent="0.3">
      <c r="B49" s="105" t="s">
        <v>55</v>
      </c>
      <c r="C49" s="106">
        <v>7</v>
      </c>
    </row>
    <row r="50" spans="2:3" x14ac:dyDescent="0.3">
      <c r="B50" s="103" t="s">
        <v>79</v>
      </c>
      <c r="C50" s="104">
        <v>7</v>
      </c>
    </row>
    <row r="51" spans="2:3" x14ac:dyDescent="0.3">
      <c r="B51" s="105" t="s">
        <v>57</v>
      </c>
      <c r="C51" s="106">
        <v>24</v>
      </c>
    </row>
    <row r="52" spans="2:3" x14ac:dyDescent="0.3">
      <c r="B52" s="103" t="s">
        <v>79</v>
      </c>
      <c r="C52" s="104">
        <v>24</v>
      </c>
    </row>
    <row r="53" spans="2:3" x14ac:dyDescent="0.3">
      <c r="B53" s="105" t="s">
        <v>59</v>
      </c>
      <c r="C53" s="106">
        <v>30</v>
      </c>
    </row>
    <row r="54" spans="2:3" x14ac:dyDescent="0.3">
      <c r="B54" s="103" t="s">
        <v>83</v>
      </c>
      <c r="C54" s="104">
        <v>1</v>
      </c>
    </row>
    <row r="55" spans="2:3" x14ac:dyDescent="0.3">
      <c r="B55" s="103" t="s">
        <v>84</v>
      </c>
      <c r="C55" s="104">
        <v>1</v>
      </c>
    </row>
    <row r="56" spans="2:3" x14ac:dyDescent="0.3">
      <c r="B56" s="103" t="s">
        <v>85</v>
      </c>
      <c r="C56" s="104">
        <v>1</v>
      </c>
    </row>
    <row r="57" spans="2:3" x14ac:dyDescent="0.3">
      <c r="B57" s="103" t="s">
        <v>86</v>
      </c>
      <c r="C57" s="104">
        <v>3</v>
      </c>
    </row>
    <row r="58" spans="2:3" x14ac:dyDescent="0.3">
      <c r="B58" s="103" t="s">
        <v>87</v>
      </c>
      <c r="C58" s="104">
        <v>1</v>
      </c>
    </row>
    <row r="59" spans="2:3" x14ac:dyDescent="0.3">
      <c r="B59" s="103" t="s">
        <v>88</v>
      </c>
      <c r="C59" s="104">
        <v>15</v>
      </c>
    </row>
    <row r="60" spans="2:3" x14ac:dyDescent="0.3">
      <c r="B60" s="103" t="s">
        <v>89</v>
      </c>
      <c r="C60" s="104">
        <v>1</v>
      </c>
    </row>
    <row r="61" spans="2:3" x14ac:dyDescent="0.3">
      <c r="B61" s="103" t="s">
        <v>90</v>
      </c>
      <c r="C61" s="104">
        <v>3</v>
      </c>
    </row>
    <row r="62" spans="2:3" x14ac:dyDescent="0.3">
      <c r="B62" s="103" t="s">
        <v>91</v>
      </c>
      <c r="C62" s="104">
        <v>1</v>
      </c>
    </row>
    <row r="63" spans="2:3" x14ac:dyDescent="0.3">
      <c r="B63" s="103" t="s">
        <v>66</v>
      </c>
      <c r="C63" s="104">
        <v>3</v>
      </c>
    </row>
    <row r="64" spans="2:3" x14ac:dyDescent="0.3">
      <c r="B64" s="105" t="s">
        <v>54</v>
      </c>
      <c r="C64" s="106">
        <v>199</v>
      </c>
    </row>
    <row r="65" spans="2:3" x14ac:dyDescent="0.3">
      <c r="B65" s="103" t="s">
        <v>79</v>
      </c>
      <c r="C65" s="104">
        <v>199</v>
      </c>
    </row>
    <row r="66" spans="2:3" x14ac:dyDescent="0.3">
      <c r="B66" s="105" t="s">
        <v>62</v>
      </c>
      <c r="C66" s="106">
        <v>8</v>
      </c>
    </row>
    <row r="67" spans="2:3" x14ac:dyDescent="0.3">
      <c r="B67" s="103" t="s">
        <v>92</v>
      </c>
      <c r="C67" s="104">
        <v>2</v>
      </c>
    </row>
    <row r="68" spans="2:3" x14ac:dyDescent="0.3">
      <c r="B68" s="103" t="s">
        <v>93</v>
      </c>
      <c r="C68" s="104">
        <v>1</v>
      </c>
    </row>
    <row r="69" spans="2:3" x14ac:dyDescent="0.3">
      <c r="B69" s="103" t="s">
        <v>94</v>
      </c>
      <c r="C69" s="104">
        <v>2</v>
      </c>
    </row>
    <row r="70" spans="2:3" x14ac:dyDescent="0.3">
      <c r="B70" s="103" t="s">
        <v>66</v>
      </c>
      <c r="C70" s="104">
        <v>3</v>
      </c>
    </row>
    <row r="71" spans="2:3" x14ac:dyDescent="0.3">
      <c r="B71" s="105" t="s">
        <v>64</v>
      </c>
      <c r="C71" s="106">
        <v>9</v>
      </c>
    </row>
    <row r="72" spans="2:3" x14ac:dyDescent="0.3">
      <c r="B72" s="103" t="s">
        <v>95</v>
      </c>
      <c r="C72" s="104">
        <v>9</v>
      </c>
    </row>
    <row r="73" spans="2:3" x14ac:dyDescent="0.3">
      <c r="B73" s="105" t="s">
        <v>61</v>
      </c>
      <c r="C73" s="106">
        <v>63</v>
      </c>
    </row>
    <row r="74" spans="2:3" x14ac:dyDescent="0.3">
      <c r="B74" s="103" t="s">
        <v>61</v>
      </c>
      <c r="C74" s="104">
        <v>58</v>
      </c>
    </row>
    <row r="75" spans="2:3" x14ac:dyDescent="0.3">
      <c r="B75" s="103" t="s">
        <v>66</v>
      </c>
      <c r="C75" s="104">
        <v>5</v>
      </c>
    </row>
    <row r="76" spans="2:3" x14ac:dyDescent="0.3">
      <c r="B76" s="105" t="s">
        <v>50</v>
      </c>
      <c r="C76" s="106">
        <v>1280</v>
      </c>
    </row>
    <row r="77" spans="2:3" x14ac:dyDescent="0.3">
      <c r="B77" s="103" t="s">
        <v>96</v>
      </c>
      <c r="C77" s="104">
        <v>62</v>
      </c>
    </row>
    <row r="78" spans="2:3" x14ac:dyDescent="0.3">
      <c r="B78" s="103" t="s">
        <v>97</v>
      </c>
      <c r="C78" s="104">
        <v>10</v>
      </c>
    </row>
    <row r="79" spans="2:3" x14ac:dyDescent="0.3">
      <c r="B79" s="103" t="s">
        <v>98</v>
      </c>
      <c r="C79" s="104">
        <v>3</v>
      </c>
    </row>
    <row r="80" spans="2:3" x14ac:dyDescent="0.3">
      <c r="B80" s="103" t="s">
        <v>99</v>
      </c>
      <c r="C80" s="104">
        <v>1068</v>
      </c>
    </row>
    <row r="81" spans="2:3" x14ac:dyDescent="0.3">
      <c r="B81" s="103" t="s">
        <v>100</v>
      </c>
      <c r="C81" s="104">
        <v>2</v>
      </c>
    </row>
    <row r="82" spans="2:3" x14ac:dyDescent="0.3">
      <c r="B82" s="103" t="s">
        <v>101</v>
      </c>
      <c r="C82" s="104">
        <v>47</v>
      </c>
    </row>
    <row r="83" spans="2:3" x14ac:dyDescent="0.3">
      <c r="B83" s="103" t="s">
        <v>102</v>
      </c>
      <c r="C83" s="104">
        <v>23</v>
      </c>
    </row>
    <row r="84" spans="2:3" x14ac:dyDescent="0.3">
      <c r="B84" s="103" t="s">
        <v>103</v>
      </c>
      <c r="C84" s="104">
        <v>3</v>
      </c>
    </row>
    <row r="85" spans="2:3" x14ac:dyDescent="0.3">
      <c r="B85" s="103" t="s">
        <v>66</v>
      </c>
      <c r="C85" s="104">
        <v>62</v>
      </c>
    </row>
    <row r="86" spans="2:3" x14ac:dyDescent="0.3">
      <c r="B86" s="105" t="s">
        <v>67</v>
      </c>
      <c r="C86" s="106">
        <v>2</v>
      </c>
    </row>
    <row r="87" spans="2:3" x14ac:dyDescent="0.3">
      <c r="B87" s="103" t="s">
        <v>67</v>
      </c>
      <c r="C87" s="104">
        <v>1</v>
      </c>
    </row>
    <row r="88" spans="2:3" x14ac:dyDescent="0.3">
      <c r="B88" s="103" t="s">
        <v>66</v>
      </c>
      <c r="C88" s="104">
        <v>1</v>
      </c>
    </row>
    <row r="89" spans="2:3" x14ac:dyDescent="0.3">
      <c r="B89" s="105" t="s">
        <v>68</v>
      </c>
      <c r="C89" s="106">
        <v>5</v>
      </c>
    </row>
    <row r="90" spans="2:3" x14ac:dyDescent="0.3">
      <c r="B90" s="103" t="s">
        <v>101</v>
      </c>
      <c r="C90" s="104">
        <v>4</v>
      </c>
    </row>
    <row r="91" spans="2:3" x14ac:dyDescent="0.3">
      <c r="B91" s="103" t="s">
        <v>66</v>
      </c>
      <c r="C91" s="104">
        <v>1</v>
      </c>
    </row>
    <row r="92" spans="2:3" x14ac:dyDescent="0.3">
      <c r="B92" s="105" t="s">
        <v>69</v>
      </c>
      <c r="C92" s="106">
        <v>5</v>
      </c>
    </row>
    <row r="93" spans="2:3" x14ac:dyDescent="0.3">
      <c r="B93" s="103" t="s">
        <v>79</v>
      </c>
      <c r="C93" s="104">
        <v>4</v>
      </c>
    </row>
    <row r="94" spans="2:3" x14ac:dyDescent="0.3">
      <c r="B94" s="103" t="s">
        <v>66</v>
      </c>
      <c r="C94" s="104">
        <v>1</v>
      </c>
    </row>
    <row r="95" spans="2:3" x14ac:dyDescent="0.3">
      <c r="B95" s="105" t="s">
        <v>56</v>
      </c>
      <c r="C95" s="106">
        <v>162</v>
      </c>
    </row>
    <row r="96" spans="2:3" x14ac:dyDescent="0.3">
      <c r="B96" s="103" t="s">
        <v>79</v>
      </c>
      <c r="C96" s="104">
        <v>161</v>
      </c>
    </row>
    <row r="97" spans="2:3" x14ac:dyDescent="0.3">
      <c r="B97" s="103" t="s">
        <v>66</v>
      </c>
      <c r="C97" s="104">
        <v>1</v>
      </c>
    </row>
    <row r="98" spans="2:3" x14ac:dyDescent="0.3">
      <c r="B98" s="105" t="s">
        <v>70</v>
      </c>
      <c r="C98" s="106">
        <v>1</v>
      </c>
    </row>
    <row r="99" spans="2:3" x14ac:dyDescent="0.3">
      <c r="B99" s="103" t="s">
        <v>79</v>
      </c>
      <c r="C99" s="104">
        <v>1</v>
      </c>
    </row>
    <row r="100" spans="2:3" x14ac:dyDescent="0.3">
      <c r="B100" s="105" t="s">
        <v>65</v>
      </c>
      <c r="C100" s="106">
        <v>45</v>
      </c>
    </row>
    <row r="101" spans="2:3" x14ac:dyDescent="0.3">
      <c r="B101" s="103" t="s">
        <v>79</v>
      </c>
      <c r="C101" s="104">
        <v>44</v>
      </c>
    </row>
    <row r="102" spans="2:3" x14ac:dyDescent="0.3">
      <c r="B102" s="103" t="s">
        <v>66</v>
      </c>
      <c r="C102" s="104">
        <v>1</v>
      </c>
    </row>
    <row r="103" spans="2:3" x14ac:dyDescent="0.3">
      <c r="B103" s="105" t="s">
        <v>58</v>
      </c>
      <c r="C103" s="106">
        <v>146</v>
      </c>
    </row>
    <row r="104" spans="2:3" x14ac:dyDescent="0.3">
      <c r="B104" s="103" t="s">
        <v>79</v>
      </c>
      <c r="C104" s="104">
        <v>119</v>
      </c>
    </row>
    <row r="105" spans="2:3" x14ac:dyDescent="0.3">
      <c r="B105" s="103" t="s">
        <v>66</v>
      </c>
      <c r="C105" s="104">
        <v>27</v>
      </c>
    </row>
    <row r="106" spans="2:3" x14ac:dyDescent="0.3">
      <c r="B106" s="105" t="s">
        <v>71</v>
      </c>
      <c r="C106" s="106">
        <v>2</v>
      </c>
    </row>
    <row r="107" spans="2:3" x14ac:dyDescent="0.3">
      <c r="B107" s="103" t="s">
        <v>79</v>
      </c>
      <c r="C107" s="104">
        <v>2</v>
      </c>
    </row>
    <row r="108" spans="2:3" x14ac:dyDescent="0.3">
      <c r="B108" s="105" t="s">
        <v>73</v>
      </c>
      <c r="C108" s="106">
        <v>1</v>
      </c>
    </row>
    <row r="109" spans="2:3" x14ac:dyDescent="0.3">
      <c r="B109" s="103" t="s">
        <v>79</v>
      </c>
      <c r="C109" s="104">
        <v>1</v>
      </c>
    </row>
    <row r="110" spans="2:3" x14ac:dyDescent="0.3">
      <c r="B110" s="105" t="s">
        <v>60</v>
      </c>
      <c r="C110" s="106">
        <v>71</v>
      </c>
    </row>
    <row r="111" spans="2:3" x14ac:dyDescent="0.3">
      <c r="B111" s="103" t="s">
        <v>104</v>
      </c>
      <c r="C111" s="104">
        <v>6</v>
      </c>
    </row>
    <row r="112" spans="2:3" x14ac:dyDescent="0.3">
      <c r="B112" s="103" t="s">
        <v>105</v>
      </c>
      <c r="C112" s="104">
        <v>2</v>
      </c>
    </row>
    <row r="113" spans="2:3" x14ac:dyDescent="0.3">
      <c r="B113" s="103" t="s">
        <v>106</v>
      </c>
      <c r="C113" s="104">
        <v>2</v>
      </c>
    </row>
    <row r="114" spans="2:3" x14ac:dyDescent="0.3">
      <c r="B114" s="103" t="s">
        <v>107</v>
      </c>
      <c r="C114" s="104">
        <v>11</v>
      </c>
    </row>
    <row r="115" spans="2:3" x14ac:dyDescent="0.3">
      <c r="B115" s="103" t="s">
        <v>66</v>
      </c>
      <c r="C115" s="104">
        <v>50</v>
      </c>
    </row>
    <row r="116" spans="2:3" x14ac:dyDescent="0.3">
      <c r="B116" s="105" t="s">
        <v>72</v>
      </c>
      <c r="C116" s="106">
        <v>7</v>
      </c>
    </row>
    <row r="117" spans="2:3" x14ac:dyDescent="0.3">
      <c r="B117" s="103" t="s">
        <v>79</v>
      </c>
      <c r="C117" s="104">
        <v>5</v>
      </c>
    </row>
    <row r="118" spans="2:3" x14ac:dyDescent="0.3">
      <c r="B118" s="103" t="s">
        <v>66</v>
      </c>
      <c r="C118" s="104">
        <v>2</v>
      </c>
    </row>
    <row r="119" spans="2:3" x14ac:dyDescent="0.3">
      <c r="B119" s="105" t="s">
        <v>52</v>
      </c>
      <c r="C119" s="106">
        <v>400</v>
      </c>
    </row>
    <row r="120" spans="2:3" x14ac:dyDescent="0.3">
      <c r="B120" s="103" t="s">
        <v>108</v>
      </c>
      <c r="C120" s="104">
        <v>3</v>
      </c>
    </row>
    <row r="121" spans="2:3" x14ac:dyDescent="0.3">
      <c r="B121" s="103" t="s">
        <v>109</v>
      </c>
      <c r="C121" s="104">
        <v>267</v>
      </c>
    </row>
    <row r="122" spans="2:3" x14ac:dyDescent="0.3">
      <c r="B122" s="103" t="s">
        <v>110</v>
      </c>
      <c r="C122" s="104">
        <v>63</v>
      </c>
    </row>
    <row r="123" spans="2:3" x14ac:dyDescent="0.3">
      <c r="B123" s="103" t="s">
        <v>66</v>
      </c>
      <c r="C123" s="104">
        <v>67</v>
      </c>
    </row>
    <row r="124" spans="2:3" x14ac:dyDescent="0.3">
      <c r="B124" s="105" t="s">
        <v>63</v>
      </c>
      <c r="C124" s="106">
        <v>57</v>
      </c>
    </row>
    <row r="125" spans="2:3" x14ac:dyDescent="0.3">
      <c r="B125" s="103" t="s">
        <v>111</v>
      </c>
      <c r="C125" s="104">
        <v>11</v>
      </c>
    </row>
    <row r="126" spans="2:3" x14ac:dyDescent="0.3">
      <c r="B126" s="103" t="s">
        <v>112</v>
      </c>
      <c r="C126" s="104">
        <v>1</v>
      </c>
    </row>
    <row r="127" spans="2:3" x14ac:dyDescent="0.3">
      <c r="B127" s="103" t="s">
        <v>63</v>
      </c>
      <c r="C127" s="104">
        <v>43</v>
      </c>
    </row>
    <row r="128" spans="2:3" x14ac:dyDescent="0.3">
      <c r="B128" s="103" t="s">
        <v>113</v>
      </c>
      <c r="C128" s="104">
        <v>1</v>
      </c>
    </row>
    <row r="129" spans="2:3" x14ac:dyDescent="0.3">
      <c r="B129" s="103" t="s">
        <v>66</v>
      </c>
      <c r="C129" s="104">
        <v>1</v>
      </c>
    </row>
    <row r="130" spans="2:3" x14ac:dyDescent="0.3">
      <c r="B130" s="105" t="s">
        <v>74</v>
      </c>
      <c r="C130" s="106">
        <v>5</v>
      </c>
    </row>
    <row r="131" spans="2:3" x14ac:dyDescent="0.3">
      <c r="B131" s="103" t="s">
        <v>79</v>
      </c>
      <c r="C131" s="104">
        <v>5</v>
      </c>
    </row>
    <row r="132" spans="2:3" x14ac:dyDescent="0.3">
      <c r="B132" s="105" t="s">
        <v>66</v>
      </c>
      <c r="C132" s="106">
        <v>40</v>
      </c>
    </row>
    <row r="133" spans="2:3" ht="15" thickBot="1" x14ac:dyDescent="0.35">
      <c r="B133" s="107" t="s">
        <v>66</v>
      </c>
      <c r="C133" s="108">
        <v>40</v>
      </c>
    </row>
    <row r="134" spans="2:3" ht="30" customHeight="1" thickBot="1" x14ac:dyDescent="0.35">
      <c r="B134" s="109" t="s">
        <v>75</v>
      </c>
      <c r="C134" s="110">
        <v>2650</v>
      </c>
    </row>
  </sheetData>
  <mergeCells count="5">
    <mergeCell ref="B3:F3"/>
    <mergeCell ref="B4:F4"/>
    <mergeCell ref="B6:D6"/>
    <mergeCell ref="F6:H6"/>
    <mergeCell ref="B37:C37"/>
  </mergeCells>
  <conditionalFormatting sqref="D9:D23">
    <cfRule type="colorScale" priority="8">
      <colorScale>
        <cfvo type="min"/>
        <cfvo type="percentile" val="50"/>
        <cfvo type="max"/>
        <color rgb="FF63BE7B"/>
        <color rgb="FFFFEB84"/>
        <color rgb="FFF8696B"/>
      </colorScale>
    </cfRule>
  </conditionalFormatting>
  <conditionalFormatting sqref="D24:D32">
    <cfRule type="colorScale" priority="7">
      <colorScale>
        <cfvo type="min"/>
        <cfvo type="percentile" val="50"/>
        <cfvo type="max"/>
        <color rgb="FF63BE7B"/>
        <color rgb="FFFFEB84"/>
        <color rgb="FFF8696B"/>
      </colorScale>
    </cfRule>
  </conditionalFormatting>
  <conditionalFormatting sqref="D33">
    <cfRule type="colorScale" priority="6">
      <colorScale>
        <cfvo type="min"/>
        <cfvo type="percentile" val="50"/>
        <cfvo type="max"/>
        <color rgb="FF63BE7B"/>
        <color rgb="FFFFEB84"/>
        <color rgb="FFF8696B"/>
      </colorScale>
    </cfRule>
  </conditionalFormatting>
  <conditionalFormatting sqref="D8">
    <cfRule type="colorScale" priority="5">
      <colorScale>
        <cfvo type="min"/>
        <cfvo type="percentile" val="50"/>
        <cfvo type="max"/>
        <color rgb="FF63BE7B"/>
        <color rgb="FFFFEB84"/>
        <color rgb="FFF8696B"/>
      </colorScale>
    </cfRule>
  </conditionalFormatting>
  <conditionalFormatting sqref="H9:H23">
    <cfRule type="colorScale" priority="4">
      <colorScale>
        <cfvo type="min"/>
        <cfvo type="percentile" val="50"/>
        <cfvo type="max"/>
        <color rgb="FF63BE7B"/>
        <color rgb="FFFFEB84"/>
        <color rgb="FFF8696B"/>
      </colorScale>
    </cfRule>
  </conditionalFormatting>
  <conditionalFormatting sqref="H24:H32">
    <cfRule type="colorScale" priority="3">
      <colorScale>
        <cfvo type="min"/>
        <cfvo type="percentile" val="50"/>
        <cfvo type="max"/>
        <color rgb="FF63BE7B"/>
        <color rgb="FFFFEB84"/>
        <color rgb="FFF8696B"/>
      </colorScale>
    </cfRule>
  </conditionalFormatting>
  <conditionalFormatting sqref="H33">
    <cfRule type="colorScale" priority="2">
      <colorScale>
        <cfvo type="min"/>
        <cfvo type="percentile" val="50"/>
        <cfvo type="max"/>
        <color rgb="FF63BE7B"/>
        <color rgb="FFFFEB84"/>
        <color rgb="FFF8696B"/>
      </colorScale>
    </cfRule>
  </conditionalFormatting>
  <conditionalFormatting sqref="H8">
    <cfRule type="colorScale" priority="1">
      <colorScale>
        <cfvo type="min"/>
        <cfvo type="percentile" val="50"/>
        <cfvo type="max"/>
        <color rgb="FF63BE7B"/>
        <color rgb="FFFFEB84"/>
        <color rgb="FFF8696B"/>
      </colorScale>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BFF5B-959C-4909-85C5-BC17C99ED5DE}">
  <sheetPr>
    <tabColor rgb="FF00B0F0"/>
  </sheetPr>
  <dimension ref="B2:H118"/>
  <sheetViews>
    <sheetView showGridLines="0" workbookViewId="0">
      <selection activeCell="N55" sqref="N55"/>
    </sheetView>
  </sheetViews>
  <sheetFormatPr defaultRowHeight="14.4" x14ac:dyDescent="0.3"/>
  <cols>
    <col min="2" max="2" width="48.77734375" customWidth="1"/>
    <col min="3" max="3" width="20.77734375" customWidth="1"/>
    <col min="4" max="4" width="10.77734375" customWidth="1"/>
    <col min="5" max="5" width="9.77734375" customWidth="1"/>
    <col min="6" max="6" width="48.77734375" customWidth="1"/>
    <col min="7" max="7" width="20.77734375" customWidth="1"/>
    <col min="8" max="8" width="10.77734375" customWidth="1"/>
  </cols>
  <sheetData>
    <row r="2" spans="2:8" ht="15" thickBot="1" x14ac:dyDescent="0.35"/>
    <row r="3" spans="2:8" ht="45" customHeight="1" x14ac:dyDescent="0.3">
      <c r="B3" s="71" t="s">
        <v>114</v>
      </c>
      <c r="C3" s="72"/>
      <c r="D3" s="72"/>
      <c r="E3" s="72"/>
      <c r="F3" s="72"/>
      <c r="G3" s="73"/>
      <c r="H3" s="74"/>
    </row>
    <row r="4" spans="2:8" ht="30" customHeight="1" thickBot="1" x14ac:dyDescent="0.35">
      <c r="B4" s="75" t="s">
        <v>43</v>
      </c>
      <c r="C4" s="76"/>
      <c r="D4" s="76"/>
      <c r="E4" s="76"/>
      <c r="F4" s="76"/>
      <c r="G4" s="77"/>
      <c r="H4" s="78"/>
    </row>
    <row r="5" spans="2:8" ht="15" thickBot="1" x14ac:dyDescent="0.35"/>
    <row r="6" spans="2:8" ht="30" customHeight="1" thickBot="1" x14ac:dyDescent="0.35">
      <c r="B6" s="79" t="s">
        <v>115</v>
      </c>
      <c r="C6" s="80"/>
      <c r="D6" s="81"/>
      <c r="F6" s="79" t="s">
        <v>116</v>
      </c>
      <c r="G6" s="80"/>
      <c r="H6" s="81"/>
    </row>
    <row r="7" spans="2:8" ht="30" customHeight="1" thickBot="1" x14ac:dyDescent="0.35">
      <c r="B7" s="82" t="s">
        <v>46</v>
      </c>
      <c r="C7" s="111" t="s">
        <v>47</v>
      </c>
      <c r="D7" s="111" t="s">
        <v>48</v>
      </c>
      <c r="F7" s="82" t="s">
        <v>46</v>
      </c>
      <c r="G7" s="111" t="s">
        <v>47</v>
      </c>
      <c r="H7" s="111" t="s">
        <v>48</v>
      </c>
    </row>
    <row r="8" spans="2:8" x14ac:dyDescent="0.3">
      <c r="B8" s="85" t="s">
        <v>49</v>
      </c>
      <c r="C8" s="86">
        <v>238</v>
      </c>
      <c r="D8" s="87">
        <f>C8/$C$35</f>
        <v>0.15525114155251141</v>
      </c>
      <c r="F8" s="85" t="s">
        <v>52</v>
      </c>
      <c r="G8" s="86">
        <v>660</v>
      </c>
      <c r="H8" s="87">
        <f t="shared" ref="H8:H35" si="0">G8/$C$35</f>
        <v>0.43052837573385516</v>
      </c>
    </row>
    <row r="9" spans="2:8" x14ac:dyDescent="0.3">
      <c r="B9" s="88" t="s">
        <v>117</v>
      </c>
      <c r="C9" s="89">
        <v>8</v>
      </c>
      <c r="D9" s="90">
        <f t="shared" ref="D9:D35" si="1">C9/$C$35</f>
        <v>5.2185257664709717E-3</v>
      </c>
      <c r="F9" s="88" t="s">
        <v>50</v>
      </c>
      <c r="G9" s="89">
        <v>363</v>
      </c>
      <c r="H9" s="90">
        <f t="shared" si="0"/>
        <v>0.23679060665362034</v>
      </c>
    </row>
    <row r="10" spans="2:8" x14ac:dyDescent="0.3">
      <c r="B10" s="88" t="s">
        <v>118</v>
      </c>
      <c r="C10" s="89">
        <v>2</v>
      </c>
      <c r="D10" s="90">
        <f t="shared" si="1"/>
        <v>1.3046314416177429E-3</v>
      </c>
      <c r="F10" s="88" t="s">
        <v>49</v>
      </c>
      <c r="G10" s="89">
        <v>238</v>
      </c>
      <c r="H10" s="90">
        <f t="shared" si="0"/>
        <v>0.15525114155251141</v>
      </c>
    </row>
    <row r="11" spans="2:8" x14ac:dyDescent="0.3">
      <c r="B11" s="88" t="s">
        <v>119</v>
      </c>
      <c r="C11" s="89">
        <v>1</v>
      </c>
      <c r="D11" s="90">
        <f t="shared" si="1"/>
        <v>6.5231572080887146E-4</v>
      </c>
      <c r="F11" s="88" t="s">
        <v>66</v>
      </c>
      <c r="G11" s="89">
        <v>55</v>
      </c>
      <c r="H11" s="90">
        <f t="shared" si="0"/>
        <v>3.587736464448793E-2</v>
      </c>
    </row>
    <row r="12" spans="2:8" x14ac:dyDescent="0.3">
      <c r="B12" s="88" t="s">
        <v>120</v>
      </c>
      <c r="C12" s="89">
        <v>2</v>
      </c>
      <c r="D12" s="90">
        <f t="shared" si="1"/>
        <v>1.3046314416177429E-3</v>
      </c>
      <c r="F12" s="88" t="s">
        <v>61</v>
      </c>
      <c r="G12" s="89">
        <v>41</v>
      </c>
      <c r="H12" s="90">
        <f t="shared" si="0"/>
        <v>2.674494455316373E-2</v>
      </c>
    </row>
    <row r="13" spans="2:8" x14ac:dyDescent="0.3">
      <c r="B13" s="88" t="s">
        <v>51</v>
      </c>
      <c r="C13" s="89">
        <v>14</v>
      </c>
      <c r="D13" s="90">
        <f t="shared" si="1"/>
        <v>9.1324200913242004E-3</v>
      </c>
      <c r="F13" s="88" t="s">
        <v>56</v>
      </c>
      <c r="G13" s="89">
        <v>29</v>
      </c>
      <c r="H13" s="90">
        <f t="shared" si="0"/>
        <v>1.8917155903457272E-2</v>
      </c>
    </row>
    <row r="14" spans="2:8" x14ac:dyDescent="0.3">
      <c r="B14" s="88" t="s">
        <v>53</v>
      </c>
      <c r="C14" s="89">
        <v>6</v>
      </c>
      <c r="D14" s="90">
        <f t="shared" si="1"/>
        <v>3.9138943248532287E-3</v>
      </c>
      <c r="F14" s="88" t="s">
        <v>63</v>
      </c>
      <c r="G14" s="89">
        <v>23</v>
      </c>
      <c r="H14" s="90">
        <f t="shared" si="0"/>
        <v>1.5003261578604044E-2</v>
      </c>
    </row>
    <row r="15" spans="2:8" x14ac:dyDescent="0.3">
      <c r="B15" s="88" t="s">
        <v>121</v>
      </c>
      <c r="C15" s="89">
        <v>7</v>
      </c>
      <c r="D15" s="90">
        <f t="shared" si="1"/>
        <v>4.5662100456621002E-3</v>
      </c>
      <c r="F15" s="88" t="s">
        <v>60</v>
      </c>
      <c r="G15" s="89">
        <v>19</v>
      </c>
      <c r="H15" s="90">
        <f t="shared" si="0"/>
        <v>1.2393998695368558E-2</v>
      </c>
    </row>
    <row r="16" spans="2:8" x14ac:dyDescent="0.3">
      <c r="B16" s="88" t="s">
        <v>59</v>
      </c>
      <c r="C16" s="89">
        <v>11</v>
      </c>
      <c r="D16" s="90">
        <f t="shared" si="1"/>
        <v>7.175472928897586E-3</v>
      </c>
      <c r="F16" s="88" t="s">
        <v>54</v>
      </c>
      <c r="G16" s="89">
        <v>16</v>
      </c>
      <c r="H16" s="90">
        <f t="shared" si="0"/>
        <v>1.0437051532941943E-2</v>
      </c>
    </row>
    <row r="17" spans="2:8" x14ac:dyDescent="0.3">
      <c r="B17" s="88" t="s">
        <v>122</v>
      </c>
      <c r="C17" s="89">
        <v>1</v>
      </c>
      <c r="D17" s="90">
        <f t="shared" si="1"/>
        <v>6.5231572080887146E-4</v>
      </c>
      <c r="F17" s="88" t="s">
        <v>51</v>
      </c>
      <c r="G17" s="89">
        <v>14</v>
      </c>
      <c r="H17" s="90">
        <f t="shared" si="0"/>
        <v>9.1324200913242004E-3</v>
      </c>
    </row>
    <row r="18" spans="2:8" x14ac:dyDescent="0.3">
      <c r="B18" s="88" t="s">
        <v>54</v>
      </c>
      <c r="C18" s="89">
        <v>16</v>
      </c>
      <c r="D18" s="90">
        <f t="shared" si="1"/>
        <v>1.0437051532941943E-2</v>
      </c>
      <c r="F18" s="88" t="s">
        <v>59</v>
      </c>
      <c r="G18" s="89">
        <v>11</v>
      </c>
      <c r="H18" s="90">
        <f t="shared" si="0"/>
        <v>7.175472928897586E-3</v>
      </c>
    </row>
    <row r="19" spans="2:8" x14ac:dyDescent="0.3">
      <c r="B19" s="88" t="s">
        <v>62</v>
      </c>
      <c r="C19" s="89">
        <v>2</v>
      </c>
      <c r="D19" s="90">
        <f t="shared" si="1"/>
        <v>1.3046314416177429E-3</v>
      </c>
      <c r="F19" s="88" t="s">
        <v>68</v>
      </c>
      <c r="G19" s="89">
        <v>10</v>
      </c>
      <c r="H19" s="90">
        <f t="shared" si="0"/>
        <v>6.5231572080887146E-3</v>
      </c>
    </row>
    <row r="20" spans="2:8" x14ac:dyDescent="0.3">
      <c r="B20" s="88" t="s">
        <v>64</v>
      </c>
      <c r="C20" s="89">
        <v>6</v>
      </c>
      <c r="D20" s="90">
        <f t="shared" si="1"/>
        <v>3.9138943248532287E-3</v>
      </c>
      <c r="F20" s="88" t="s">
        <v>117</v>
      </c>
      <c r="G20" s="89">
        <v>8</v>
      </c>
      <c r="H20" s="90">
        <f t="shared" si="0"/>
        <v>5.2185257664709717E-3</v>
      </c>
    </row>
    <row r="21" spans="2:8" x14ac:dyDescent="0.3">
      <c r="B21" s="88" t="s">
        <v>123</v>
      </c>
      <c r="C21" s="89">
        <v>3</v>
      </c>
      <c r="D21" s="90">
        <f t="shared" si="1"/>
        <v>1.9569471624266144E-3</v>
      </c>
      <c r="F21" s="88" t="s">
        <v>121</v>
      </c>
      <c r="G21" s="89">
        <v>7</v>
      </c>
      <c r="H21" s="90">
        <f t="shared" si="0"/>
        <v>4.5662100456621002E-3</v>
      </c>
    </row>
    <row r="22" spans="2:8" x14ac:dyDescent="0.3">
      <c r="B22" s="88" t="s">
        <v>61</v>
      </c>
      <c r="C22" s="89">
        <v>41</v>
      </c>
      <c r="D22" s="90">
        <f t="shared" si="1"/>
        <v>2.674494455316373E-2</v>
      </c>
      <c r="F22" s="88" t="s">
        <v>67</v>
      </c>
      <c r="G22" s="89">
        <v>7</v>
      </c>
      <c r="H22" s="90">
        <f t="shared" si="0"/>
        <v>4.5662100456621002E-3</v>
      </c>
    </row>
    <row r="23" spans="2:8" x14ac:dyDescent="0.3">
      <c r="B23" s="88" t="s">
        <v>50</v>
      </c>
      <c r="C23" s="89">
        <v>363</v>
      </c>
      <c r="D23" s="90">
        <f t="shared" si="1"/>
        <v>0.23679060665362034</v>
      </c>
      <c r="F23" s="88" t="s">
        <v>53</v>
      </c>
      <c r="G23" s="89">
        <v>6</v>
      </c>
      <c r="H23" s="90">
        <f t="shared" si="0"/>
        <v>3.9138943248532287E-3</v>
      </c>
    </row>
    <row r="24" spans="2:8" x14ac:dyDescent="0.3">
      <c r="B24" s="88" t="s">
        <v>67</v>
      </c>
      <c r="C24" s="89">
        <v>7</v>
      </c>
      <c r="D24" s="90">
        <f t="shared" si="1"/>
        <v>4.5662100456621002E-3</v>
      </c>
      <c r="F24" s="88" t="s">
        <v>64</v>
      </c>
      <c r="G24" s="89">
        <v>6</v>
      </c>
      <c r="H24" s="90">
        <f t="shared" si="0"/>
        <v>3.9138943248532287E-3</v>
      </c>
    </row>
    <row r="25" spans="2:8" x14ac:dyDescent="0.3">
      <c r="B25" s="88" t="s">
        <v>68</v>
      </c>
      <c r="C25" s="89">
        <v>10</v>
      </c>
      <c r="D25" s="90">
        <f t="shared" si="1"/>
        <v>6.5231572080887146E-3</v>
      </c>
      <c r="F25" s="88" t="s">
        <v>72</v>
      </c>
      <c r="G25" s="89">
        <v>4</v>
      </c>
      <c r="H25" s="90">
        <f t="shared" si="0"/>
        <v>2.6092628832354858E-3</v>
      </c>
    </row>
    <row r="26" spans="2:8" x14ac:dyDescent="0.3">
      <c r="B26" s="88" t="s">
        <v>69</v>
      </c>
      <c r="C26" s="89">
        <v>1</v>
      </c>
      <c r="D26" s="90">
        <f t="shared" si="1"/>
        <v>6.5231572080887146E-4</v>
      </c>
      <c r="F26" s="88" t="s">
        <v>123</v>
      </c>
      <c r="G26" s="89">
        <v>3</v>
      </c>
      <c r="H26" s="90">
        <f t="shared" si="0"/>
        <v>1.9569471624266144E-3</v>
      </c>
    </row>
    <row r="27" spans="2:8" x14ac:dyDescent="0.3">
      <c r="B27" s="88" t="s">
        <v>56</v>
      </c>
      <c r="C27" s="89">
        <v>29</v>
      </c>
      <c r="D27" s="90">
        <f t="shared" si="1"/>
        <v>1.8917155903457272E-2</v>
      </c>
      <c r="F27" s="88" t="s">
        <v>124</v>
      </c>
      <c r="G27" s="89">
        <v>3</v>
      </c>
      <c r="H27" s="90">
        <f t="shared" si="0"/>
        <v>1.9569471624266144E-3</v>
      </c>
    </row>
    <row r="28" spans="2:8" x14ac:dyDescent="0.3">
      <c r="B28" s="88" t="s">
        <v>60</v>
      </c>
      <c r="C28" s="89">
        <v>19</v>
      </c>
      <c r="D28" s="90">
        <f t="shared" si="1"/>
        <v>1.2393998695368558E-2</v>
      </c>
      <c r="F28" s="88" t="s">
        <v>118</v>
      </c>
      <c r="G28" s="89">
        <v>2</v>
      </c>
      <c r="H28" s="90">
        <f t="shared" si="0"/>
        <v>1.3046314416177429E-3</v>
      </c>
    </row>
    <row r="29" spans="2:8" x14ac:dyDescent="0.3">
      <c r="B29" s="88" t="s">
        <v>72</v>
      </c>
      <c r="C29" s="89">
        <v>4</v>
      </c>
      <c r="D29" s="90">
        <f t="shared" si="1"/>
        <v>2.6092628832354858E-3</v>
      </c>
      <c r="F29" s="88" t="s">
        <v>120</v>
      </c>
      <c r="G29" s="89">
        <v>2</v>
      </c>
      <c r="H29" s="90">
        <f t="shared" si="0"/>
        <v>1.3046314416177429E-3</v>
      </c>
    </row>
    <row r="30" spans="2:8" x14ac:dyDescent="0.3">
      <c r="B30" s="88" t="s">
        <v>52</v>
      </c>
      <c r="C30" s="89">
        <v>660</v>
      </c>
      <c r="D30" s="90">
        <f t="shared" si="1"/>
        <v>0.43052837573385516</v>
      </c>
      <c r="F30" s="88" t="s">
        <v>62</v>
      </c>
      <c r="G30" s="89">
        <v>2</v>
      </c>
      <c r="H30" s="90">
        <f t="shared" si="0"/>
        <v>1.3046314416177429E-3</v>
      </c>
    </row>
    <row r="31" spans="2:8" x14ac:dyDescent="0.3">
      <c r="B31" s="88" t="s">
        <v>125</v>
      </c>
      <c r="C31" s="89">
        <v>1</v>
      </c>
      <c r="D31" s="90">
        <f t="shared" si="1"/>
        <v>6.5231572080887146E-4</v>
      </c>
      <c r="F31" s="88" t="s">
        <v>119</v>
      </c>
      <c r="G31" s="89">
        <v>1</v>
      </c>
      <c r="H31" s="90">
        <f t="shared" si="0"/>
        <v>6.5231572080887146E-4</v>
      </c>
    </row>
    <row r="32" spans="2:8" x14ac:dyDescent="0.3">
      <c r="B32" s="88" t="s">
        <v>63</v>
      </c>
      <c r="C32" s="89">
        <v>23</v>
      </c>
      <c r="D32" s="90">
        <f t="shared" si="1"/>
        <v>1.5003261578604044E-2</v>
      </c>
      <c r="F32" s="88" t="s">
        <v>122</v>
      </c>
      <c r="G32" s="89">
        <v>1</v>
      </c>
      <c r="H32" s="90">
        <f t="shared" si="0"/>
        <v>6.5231572080887146E-4</v>
      </c>
    </row>
    <row r="33" spans="2:8" x14ac:dyDescent="0.3">
      <c r="B33" s="88" t="s">
        <v>124</v>
      </c>
      <c r="C33" s="89">
        <v>3</v>
      </c>
      <c r="D33" s="90">
        <f t="shared" si="1"/>
        <v>1.9569471624266144E-3</v>
      </c>
      <c r="F33" s="88" t="s">
        <v>69</v>
      </c>
      <c r="G33" s="89">
        <v>1</v>
      </c>
      <c r="H33" s="90">
        <f t="shared" si="0"/>
        <v>6.5231572080887146E-4</v>
      </c>
    </row>
    <row r="34" spans="2:8" ht="15" thickBot="1" x14ac:dyDescent="0.35">
      <c r="B34" s="91" t="s">
        <v>66</v>
      </c>
      <c r="C34" s="92">
        <v>55</v>
      </c>
      <c r="D34" s="93">
        <f t="shared" si="1"/>
        <v>3.587736464448793E-2</v>
      </c>
      <c r="F34" s="91" t="s">
        <v>125</v>
      </c>
      <c r="G34" s="92">
        <v>1</v>
      </c>
      <c r="H34" s="93">
        <f t="shared" si="0"/>
        <v>6.5231572080887146E-4</v>
      </c>
    </row>
    <row r="35" spans="2:8" ht="30" customHeight="1" thickBot="1" x14ac:dyDescent="0.35">
      <c r="B35" s="94" t="s">
        <v>75</v>
      </c>
      <c r="C35" s="95">
        <v>1533</v>
      </c>
      <c r="D35" s="96">
        <f t="shared" si="1"/>
        <v>1</v>
      </c>
      <c r="F35" s="94" t="s">
        <v>75</v>
      </c>
      <c r="G35" s="95">
        <v>1533</v>
      </c>
      <c r="H35" s="96">
        <f t="shared" si="0"/>
        <v>1</v>
      </c>
    </row>
    <row r="37" spans="2:8" ht="15" thickBot="1" x14ac:dyDescent="0.35"/>
    <row r="38" spans="2:8" ht="15" thickBot="1" x14ac:dyDescent="0.35">
      <c r="B38" s="97" t="s">
        <v>76</v>
      </c>
      <c r="C38" s="98"/>
    </row>
    <row r="39" spans="2:8" ht="29.4" thickBot="1" x14ac:dyDescent="0.35">
      <c r="B39" s="99" t="s">
        <v>77</v>
      </c>
      <c r="C39" s="100" t="s">
        <v>78</v>
      </c>
    </row>
    <row r="40" spans="2:8" x14ac:dyDescent="0.3">
      <c r="B40" s="101" t="s">
        <v>49</v>
      </c>
      <c r="C40" s="102">
        <v>238</v>
      </c>
    </row>
    <row r="41" spans="2:8" x14ac:dyDescent="0.3">
      <c r="B41" s="103" t="s">
        <v>49</v>
      </c>
      <c r="C41" s="104">
        <v>238</v>
      </c>
    </row>
    <row r="42" spans="2:8" x14ac:dyDescent="0.3">
      <c r="B42" s="105" t="s">
        <v>117</v>
      </c>
      <c r="C42" s="106">
        <v>8</v>
      </c>
    </row>
    <row r="43" spans="2:8" x14ac:dyDescent="0.3">
      <c r="B43" s="103" t="s">
        <v>126</v>
      </c>
      <c r="C43" s="104">
        <v>5</v>
      </c>
    </row>
    <row r="44" spans="2:8" x14ac:dyDescent="0.3">
      <c r="B44" s="103" t="s">
        <v>127</v>
      </c>
      <c r="C44" s="104">
        <v>1</v>
      </c>
    </row>
    <row r="45" spans="2:8" x14ac:dyDescent="0.3">
      <c r="B45" s="103" t="s">
        <v>128</v>
      </c>
      <c r="C45" s="104">
        <v>1</v>
      </c>
    </row>
    <row r="46" spans="2:8" x14ac:dyDescent="0.3">
      <c r="B46" s="103" t="s">
        <v>129</v>
      </c>
      <c r="C46" s="104">
        <v>1</v>
      </c>
    </row>
    <row r="47" spans="2:8" x14ac:dyDescent="0.3">
      <c r="B47" s="105" t="s">
        <v>118</v>
      </c>
      <c r="C47" s="106">
        <v>2</v>
      </c>
    </row>
    <row r="48" spans="2:8" x14ac:dyDescent="0.3">
      <c r="B48" s="103" t="s">
        <v>130</v>
      </c>
      <c r="C48" s="104">
        <v>1</v>
      </c>
    </row>
    <row r="49" spans="2:3" x14ac:dyDescent="0.3">
      <c r="B49" s="103" t="s">
        <v>131</v>
      </c>
      <c r="C49" s="104">
        <v>1</v>
      </c>
    </row>
    <row r="50" spans="2:3" x14ac:dyDescent="0.3">
      <c r="B50" s="105" t="s">
        <v>119</v>
      </c>
      <c r="C50" s="106">
        <v>1</v>
      </c>
    </row>
    <row r="51" spans="2:3" x14ac:dyDescent="0.3">
      <c r="B51" s="103" t="s">
        <v>119</v>
      </c>
      <c r="C51" s="104">
        <v>1</v>
      </c>
    </row>
    <row r="52" spans="2:3" x14ac:dyDescent="0.3">
      <c r="B52" s="105" t="s">
        <v>120</v>
      </c>
      <c r="C52" s="106">
        <v>2</v>
      </c>
    </row>
    <row r="53" spans="2:3" x14ac:dyDescent="0.3">
      <c r="B53" s="103" t="s">
        <v>120</v>
      </c>
      <c r="C53" s="104">
        <v>2</v>
      </c>
    </row>
    <row r="54" spans="2:3" x14ac:dyDescent="0.3">
      <c r="B54" s="105" t="s">
        <v>51</v>
      </c>
      <c r="C54" s="106">
        <v>14</v>
      </c>
    </row>
    <row r="55" spans="2:3" x14ac:dyDescent="0.3">
      <c r="B55" s="103" t="s">
        <v>79</v>
      </c>
      <c r="C55" s="104">
        <v>14</v>
      </c>
    </row>
    <row r="56" spans="2:3" x14ac:dyDescent="0.3">
      <c r="B56" s="105" t="s">
        <v>53</v>
      </c>
      <c r="C56" s="106">
        <v>6</v>
      </c>
    </row>
    <row r="57" spans="2:3" x14ac:dyDescent="0.3">
      <c r="B57" s="103" t="s">
        <v>132</v>
      </c>
      <c r="C57" s="104">
        <v>1</v>
      </c>
    </row>
    <row r="58" spans="2:3" x14ac:dyDescent="0.3">
      <c r="B58" s="103" t="s">
        <v>133</v>
      </c>
      <c r="C58" s="104">
        <v>4</v>
      </c>
    </row>
    <row r="59" spans="2:3" x14ac:dyDescent="0.3">
      <c r="B59" s="103" t="s">
        <v>82</v>
      </c>
      <c r="C59" s="104">
        <v>1</v>
      </c>
    </row>
    <row r="60" spans="2:3" x14ac:dyDescent="0.3">
      <c r="B60" s="105" t="s">
        <v>121</v>
      </c>
      <c r="C60" s="106">
        <v>7</v>
      </c>
    </row>
    <row r="61" spans="2:3" x14ac:dyDescent="0.3">
      <c r="B61" s="103" t="s">
        <v>121</v>
      </c>
      <c r="C61" s="104">
        <v>7</v>
      </c>
    </row>
    <row r="62" spans="2:3" x14ac:dyDescent="0.3">
      <c r="B62" s="105" t="s">
        <v>59</v>
      </c>
      <c r="C62" s="106">
        <v>11</v>
      </c>
    </row>
    <row r="63" spans="2:3" x14ac:dyDescent="0.3">
      <c r="B63" s="103" t="s">
        <v>88</v>
      </c>
      <c r="C63" s="104">
        <v>1</v>
      </c>
    </row>
    <row r="64" spans="2:3" x14ac:dyDescent="0.3">
      <c r="B64" s="103" t="s">
        <v>89</v>
      </c>
      <c r="C64" s="104">
        <v>2</v>
      </c>
    </row>
    <row r="65" spans="2:3" x14ac:dyDescent="0.3">
      <c r="B65" s="103" t="s">
        <v>90</v>
      </c>
      <c r="C65" s="104">
        <v>6</v>
      </c>
    </row>
    <row r="66" spans="2:3" x14ac:dyDescent="0.3">
      <c r="B66" s="103" t="s">
        <v>91</v>
      </c>
      <c r="C66" s="104">
        <v>2</v>
      </c>
    </row>
    <row r="67" spans="2:3" x14ac:dyDescent="0.3">
      <c r="B67" s="105" t="s">
        <v>122</v>
      </c>
      <c r="C67" s="106">
        <v>1</v>
      </c>
    </row>
    <row r="68" spans="2:3" x14ac:dyDescent="0.3">
      <c r="B68" s="103" t="s">
        <v>122</v>
      </c>
      <c r="C68" s="104">
        <v>1</v>
      </c>
    </row>
    <row r="69" spans="2:3" x14ac:dyDescent="0.3">
      <c r="B69" s="105" t="s">
        <v>54</v>
      </c>
      <c r="C69" s="106">
        <v>16</v>
      </c>
    </row>
    <row r="70" spans="2:3" x14ac:dyDescent="0.3">
      <c r="B70" s="103" t="s">
        <v>79</v>
      </c>
      <c r="C70" s="104">
        <v>16</v>
      </c>
    </row>
    <row r="71" spans="2:3" x14ac:dyDescent="0.3">
      <c r="B71" s="105" t="s">
        <v>62</v>
      </c>
      <c r="C71" s="106">
        <v>2</v>
      </c>
    </row>
    <row r="72" spans="2:3" x14ac:dyDescent="0.3">
      <c r="B72" s="103" t="s">
        <v>134</v>
      </c>
      <c r="C72" s="104">
        <v>1</v>
      </c>
    </row>
    <row r="73" spans="2:3" x14ac:dyDescent="0.3">
      <c r="B73" s="103" t="s">
        <v>135</v>
      </c>
      <c r="C73" s="104">
        <v>1</v>
      </c>
    </row>
    <row r="74" spans="2:3" x14ac:dyDescent="0.3">
      <c r="B74" s="105" t="s">
        <v>64</v>
      </c>
      <c r="C74" s="106">
        <v>6</v>
      </c>
    </row>
    <row r="75" spans="2:3" x14ac:dyDescent="0.3">
      <c r="B75" s="103" t="s">
        <v>95</v>
      </c>
      <c r="C75" s="104">
        <v>6</v>
      </c>
    </row>
    <row r="76" spans="2:3" x14ac:dyDescent="0.3">
      <c r="B76" s="105" t="s">
        <v>123</v>
      </c>
      <c r="C76" s="106">
        <v>3</v>
      </c>
    </row>
    <row r="77" spans="2:3" x14ac:dyDescent="0.3">
      <c r="B77" s="103" t="s">
        <v>123</v>
      </c>
      <c r="C77" s="104">
        <v>3</v>
      </c>
    </row>
    <row r="78" spans="2:3" x14ac:dyDescent="0.3">
      <c r="B78" s="105" t="s">
        <v>61</v>
      </c>
      <c r="C78" s="106">
        <v>41</v>
      </c>
    </row>
    <row r="79" spans="2:3" x14ac:dyDescent="0.3">
      <c r="B79" s="103" t="s">
        <v>61</v>
      </c>
      <c r="C79" s="104">
        <v>40</v>
      </c>
    </row>
    <row r="80" spans="2:3" x14ac:dyDescent="0.3">
      <c r="B80" s="103" t="s">
        <v>66</v>
      </c>
      <c r="C80" s="104">
        <v>1</v>
      </c>
    </row>
    <row r="81" spans="2:3" x14ac:dyDescent="0.3">
      <c r="B81" s="105" t="s">
        <v>50</v>
      </c>
      <c r="C81" s="106">
        <v>363</v>
      </c>
    </row>
    <row r="82" spans="2:3" x14ac:dyDescent="0.3">
      <c r="B82" s="103" t="s">
        <v>96</v>
      </c>
      <c r="C82" s="104">
        <v>34</v>
      </c>
    </row>
    <row r="83" spans="2:3" x14ac:dyDescent="0.3">
      <c r="B83" s="103" t="s">
        <v>97</v>
      </c>
      <c r="C83" s="104">
        <v>5</v>
      </c>
    </row>
    <row r="84" spans="2:3" x14ac:dyDescent="0.3">
      <c r="B84" s="103" t="s">
        <v>99</v>
      </c>
      <c r="C84" s="104">
        <v>282</v>
      </c>
    </row>
    <row r="85" spans="2:3" x14ac:dyDescent="0.3">
      <c r="B85" s="103" t="s">
        <v>101</v>
      </c>
      <c r="C85" s="104">
        <v>36</v>
      </c>
    </row>
    <row r="86" spans="2:3" x14ac:dyDescent="0.3">
      <c r="B86" s="103" t="s">
        <v>102</v>
      </c>
      <c r="C86" s="104">
        <v>3</v>
      </c>
    </row>
    <row r="87" spans="2:3" x14ac:dyDescent="0.3">
      <c r="B87" s="103" t="s">
        <v>103</v>
      </c>
      <c r="C87" s="104">
        <v>2</v>
      </c>
    </row>
    <row r="88" spans="2:3" x14ac:dyDescent="0.3">
      <c r="B88" s="103" t="s">
        <v>66</v>
      </c>
      <c r="C88" s="104">
        <v>1</v>
      </c>
    </row>
    <row r="89" spans="2:3" x14ac:dyDescent="0.3">
      <c r="B89" s="105" t="s">
        <v>67</v>
      </c>
      <c r="C89" s="106">
        <v>7</v>
      </c>
    </row>
    <row r="90" spans="2:3" x14ac:dyDescent="0.3">
      <c r="B90" s="103" t="s">
        <v>67</v>
      </c>
      <c r="C90" s="104">
        <v>7</v>
      </c>
    </row>
    <row r="91" spans="2:3" x14ac:dyDescent="0.3">
      <c r="B91" s="105" t="s">
        <v>68</v>
      </c>
      <c r="C91" s="106">
        <v>10</v>
      </c>
    </row>
    <row r="92" spans="2:3" x14ac:dyDescent="0.3">
      <c r="B92" s="103" t="s">
        <v>101</v>
      </c>
      <c r="C92" s="104">
        <v>10</v>
      </c>
    </row>
    <row r="93" spans="2:3" x14ac:dyDescent="0.3">
      <c r="B93" s="105" t="s">
        <v>69</v>
      </c>
      <c r="C93" s="106">
        <v>1</v>
      </c>
    </row>
    <row r="94" spans="2:3" x14ac:dyDescent="0.3">
      <c r="B94" s="103" t="s">
        <v>79</v>
      </c>
      <c r="C94" s="104">
        <v>1</v>
      </c>
    </row>
    <row r="95" spans="2:3" x14ac:dyDescent="0.3">
      <c r="B95" s="105" t="s">
        <v>56</v>
      </c>
      <c r="C95" s="106">
        <v>29</v>
      </c>
    </row>
    <row r="96" spans="2:3" x14ac:dyDescent="0.3">
      <c r="B96" s="103" t="s">
        <v>79</v>
      </c>
      <c r="C96" s="104">
        <v>29</v>
      </c>
    </row>
    <row r="97" spans="2:3" x14ac:dyDescent="0.3">
      <c r="B97" s="105" t="s">
        <v>60</v>
      </c>
      <c r="C97" s="106">
        <v>19</v>
      </c>
    </row>
    <row r="98" spans="2:3" x14ac:dyDescent="0.3">
      <c r="B98" s="103" t="s">
        <v>104</v>
      </c>
      <c r="C98" s="104">
        <v>2</v>
      </c>
    </row>
    <row r="99" spans="2:3" x14ac:dyDescent="0.3">
      <c r="B99" s="103" t="s">
        <v>136</v>
      </c>
      <c r="C99" s="104">
        <v>1</v>
      </c>
    </row>
    <row r="100" spans="2:3" x14ac:dyDescent="0.3">
      <c r="B100" s="103" t="s">
        <v>107</v>
      </c>
      <c r="C100" s="104">
        <v>16</v>
      </c>
    </row>
    <row r="101" spans="2:3" x14ac:dyDescent="0.3">
      <c r="B101" s="105" t="s">
        <v>72</v>
      </c>
      <c r="C101" s="106">
        <v>4</v>
      </c>
    </row>
    <row r="102" spans="2:3" x14ac:dyDescent="0.3">
      <c r="B102" s="103" t="s">
        <v>79</v>
      </c>
      <c r="C102" s="104">
        <v>4</v>
      </c>
    </row>
    <row r="103" spans="2:3" x14ac:dyDescent="0.3">
      <c r="B103" s="105" t="s">
        <v>52</v>
      </c>
      <c r="C103" s="106">
        <v>660</v>
      </c>
    </row>
    <row r="104" spans="2:3" x14ac:dyDescent="0.3">
      <c r="B104" s="103" t="s">
        <v>108</v>
      </c>
      <c r="C104" s="104">
        <v>1</v>
      </c>
    </row>
    <row r="105" spans="2:3" x14ac:dyDescent="0.3">
      <c r="B105" s="103" t="s">
        <v>109</v>
      </c>
      <c r="C105" s="104">
        <v>614</v>
      </c>
    </row>
    <row r="106" spans="2:3" x14ac:dyDescent="0.3">
      <c r="B106" s="103" t="s">
        <v>110</v>
      </c>
      <c r="C106" s="104">
        <v>42</v>
      </c>
    </row>
    <row r="107" spans="2:3" x14ac:dyDescent="0.3">
      <c r="B107" s="103" t="s">
        <v>66</v>
      </c>
      <c r="C107" s="104">
        <v>3</v>
      </c>
    </row>
    <row r="108" spans="2:3" x14ac:dyDescent="0.3">
      <c r="B108" s="105" t="s">
        <v>125</v>
      </c>
      <c r="C108" s="106">
        <v>1</v>
      </c>
    </row>
    <row r="109" spans="2:3" x14ac:dyDescent="0.3">
      <c r="B109" s="103" t="s">
        <v>125</v>
      </c>
      <c r="C109" s="104">
        <v>1</v>
      </c>
    </row>
    <row r="110" spans="2:3" x14ac:dyDescent="0.3">
      <c r="B110" s="105" t="s">
        <v>63</v>
      </c>
      <c r="C110" s="106">
        <v>23</v>
      </c>
    </row>
    <row r="111" spans="2:3" x14ac:dyDescent="0.3">
      <c r="B111" s="103" t="s">
        <v>111</v>
      </c>
      <c r="C111" s="104">
        <v>3</v>
      </c>
    </row>
    <row r="112" spans="2:3" x14ac:dyDescent="0.3">
      <c r="B112" s="103" t="s">
        <v>112</v>
      </c>
      <c r="C112" s="104">
        <v>1</v>
      </c>
    </row>
    <row r="113" spans="2:3" x14ac:dyDescent="0.3">
      <c r="B113" s="103" t="s">
        <v>63</v>
      </c>
      <c r="C113" s="104">
        <v>19</v>
      </c>
    </row>
    <row r="114" spans="2:3" x14ac:dyDescent="0.3">
      <c r="B114" s="105" t="s">
        <v>124</v>
      </c>
      <c r="C114" s="106">
        <v>3</v>
      </c>
    </row>
    <row r="115" spans="2:3" x14ac:dyDescent="0.3">
      <c r="B115" s="103" t="s">
        <v>124</v>
      </c>
      <c r="C115" s="104">
        <v>3</v>
      </c>
    </row>
    <row r="116" spans="2:3" x14ac:dyDescent="0.3">
      <c r="B116" s="105" t="s">
        <v>66</v>
      </c>
      <c r="C116" s="106">
        <v>55</v>
      </c>
    </row>
    <row r="117" spans="2:3" ht="15" thickBot="1" x14ac:dyDescent="0.35">
      <c r="B117" s="107" t="s">
        <v>66</v>
      </c>
      <c r="C117" s="108">
        <v>55</v>
      </c>
    </row>
    <row r="118" spans="2:3" ht="30" customHeight="1" thickBot="1" x14ac:dyDescent="0.35">
      <c r="B118" s="109" t="s">
        <v>75</v>
      </c>
      <c r="C118" s="110">
        <v>1533</v>
      </c>
    </row>
  </sheetData>
  <mergeCells count="5">
    <mergeCell ref="B3:F3"/>
    <mergeCell ref="B4:F4"/>
    <mergeCell ref="B6:D6"/>
    <mergeCell ref="F6:H6"/>
    <mergeCell ref="B38:C38"/>
  </mergeCells>
  <conditionalFormatting sqref="D9:D25">
    <cfRule type="colorScale" priority="8">
      <colorScale>
        <cfvo type="min"/>
        <cfvo type="percentile" val="50"/>
        <cfvo type="max"/>
        <color rgb="FF63BE7B"/>
        <color rgb="FFFFEB84"/>
        <color rgb="FFF8696B"/>
      </colorScale>
    </cfRule>
  </conditionalFormatting>
  <conditionalFormatting sqref="D26:D33">
    <cfRule type="colorScale" priority="7">
      <colorScale>
        <cfvo type="min"/>
        <cfvo type="percentile" val="50"/>
        <cfvo type="max"/>
        <color rgb="FF63BE7B"/>
        <color rgb="FFFFEB84"/>
        <color rgb="FFF8696B"/>
      </colorScale>
    </cfRule>
  </conditionalFormatting>
  <conditionalFormatting sqref="D34">
    <cfRule type="colorScale" priority="6">
      <colorScale>
        <cfvo type="min"/>
        <cfvo type="percentile" val="50"/>
        <cfvo type="max"/>
        <color rgb="FF63BE7B"/>
        <color rgb="FFFFEB84"/>
        <color rgb="FFF8696B"/>
      </colorScale>
    </cfRule>
  </conditionalFormatting>
  <conditionalFormatting sqref="D8">
    <cfRule type="colorScale" priority="5">
      <colorScale>
        <cfvo type="min"/>
        <cfvo type="percentile" val="50"/>
        <cfvo type="max"/>
        <color rgb="FF63BE7B"/>
        <color rgb="FFFFEB84"/>
        <color rgb="FFF8696B"/>
      </colorScale>
    </cfRule>
  </conditionalFormatting>
  <conditionalFormatting sqref="H9:H25">
    <cfRule type="colorScale" priority="4">
      <colorScale>
        <cfvo type="min"/>
        <cfvo type="percentile" val="50"/>
        <cfvo type="max"/>
        <color rgb="FF63BE7B"/>
        <color rgb="FFFFEB84"/>
        <color rgb="FFF8696B"/>
      </colorScale>
    </cfRule>
  </conditionalFormatting>
  <conditionalFormatting sqref="H26:H33">
    <cfRule type="colorScale" priority="3">
      <colorScale>
        <cfvo type="min"/>
        <cfvo type="percentile" val="50"/>
        <cfvo type="max"/>
        <color rgb="FF63BE7B"/>
        <color rgb="FFFFEB84"/>
        <color rgb="FFF8696B"/>
      </colorScale>
    </cfRule>
  </conditionalFormatting>
  <conditionalFormatting sqref="H34">
    <cfRule type="colorScale" priority="2">
      <colorScale>
        <cfvo type="min"/>
        <cfvo type="percentile" val="50"/>
        <cfvo type="max"/>
        <color rgb="FF63BE7B"/>
        <color rgb="FFFFEB84"/>
        <color rgb="FFF8696B"/>
      </colorScale>
    </cfRule>
  </conditionalFormatting>
  <conditionalFormatting sqref="H8">
    <cfRule type="colorScale" priority="1">
      <colorScale>
        <cfvo type="min"/>
        <cfvo type="percentile" val="50"/>
        <cfvo type="max"/>
        <color rgb="FF63BE7B"/>
        <color rgb="FFFFEB84"/>
        <color rgb="FFF8696B"/>
      </colorScale>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3CEA1-EC9E-4540-B563-44EAF6845D7B}">
  <sheetPr>
    <tabColor rgb="FF00B0F0"/>
  </sheetPr>
  <dimension ref="B2:I14"/>
  <sheetViews>
    <sheetView showGridLines="0" workbookViewId="0">
      <selection activeCell="N55" sqref="N55"/>
    </sheetView>
  </sheetViews>
  <sheetFormatPr defaultRowHeight="14.4" x14ac:dyDescent="0.3"/>
  <cols>
    <col min="2" max="2" width="30.77734375" customWidth="1"/>
    <col min="3" max="9" width="12.77734375" customWidth="1"/>
  </cols>
  <sheetData>
    <row r="2" spans="2:9" ht="15" thickBot="1" x14ac:dyDescent="0.35"/>
    <row r="3" spans="2:9" ht="45" customHeight="1" x14ac:dyDescent="0.3">
      <c r="B3" s="71" t="s">
        <v>137</v>
      </c>
      <c r="C3" s="72"/>
      <c r="D3" s="72"/>
      <c r="E3" s="72"/>
      <c r="F3" s="72"/>
      <c r="G3" s="72"/>
      <c r="H3" s="73"/>
      <c r="I3" s="74"/>
    </row>
    <row r="4" spans="2:9" ht="30" customHeight="1" thickBot="1" x14ac:dyDescent="0.35">
      <c r="B4" s="75" t="s">
        <v>43</v>
      </c>
      <c r="C4" s="76"/>
      <c r="D4" s="76"/>
      <c r="E4" s="76"/>
      <c r="F4" s="76"/>
      <c r="G4" s="76"/>
      <c r="H4" s="77"/>
      <c r="I4" s="78"/>
    </row>
    <row r="5" spans="2:9" ht="15" thickBot="1" x14ac:dyDescent="0.35"/>
    <row r="6" spans="2:9" ht="30" customHeight="1" thickBot="1" x14ac:dyDescent="0.35">
      <c r="B6" s="112" t="s">
        <v>138</v>
      </c>
      <c r="C6" s="113"/>
      <c r="D6" s="113"/>
      <c r="E6" s="113"/>
      <c r="F6" s="113"/>
      <c r="G6" s="113"/>
      <c r="H6" s="114"/>
    </row>
    <row r="7" spans="2:9" ht="30" customHeight="1" x14ac:dyDescent="0.3">
      <c r="B7" s="115" t="s">
        <v>139</v>
      </c>
      <c r="C7" s="116" t="s">
        <v>140</v>
      </c>
      <c r="D7" s="117"/>
      <c r="E7" s="117"/>
      <c r="F7" s="117"/>
      <c r="G7" s="118"/>
      <c r="H7" s="119" t="s">
        <v>75</v>
      </c>
      <c r="I7" s="120" t="s">
        <v>141</v>
      </c>
    </row>
    <row r="8" spans="2:9" ht="45" customHeight="1" thickBot="1" x14ac:dyDescent="0.35">
      <c r="B8" s="121"/>
      <c r="C8" s="122" t="s">
        <v>142</v>
      </c>
      <c r="D8" s="123" t="s">
        <v>143</v>
      </c>
      <c r="E8" s="123" t="s">
        <v>144</v>
      </c>
      <c r="F8" s="123" t="s">
        <v>145</v>
      </c>
      <c r="G8" s="124" t="s">
        <v>146</v>
      </c>
      <c r="H8" s="125"/>
      <c r="I8" s="126"/>
    </row>
    <row r="9" spans="2:9" x14ac:dyDescent="0.3">
      <c r="B9" s="127" t="s">
        <v>147</v>
      </c>
      <c r="C9" s="128"/>
      <c r="D9" s="128">
        <v>4</v>
      </c>
      <c r="E9" s="128"/>
      <c r="F9" s="128"/>
      <c r="G9" s="129"/>
      <c r="H9" s="130">
        <v>4</v>
      </c>
      <c r="I9" s="131">
        <f>C9/H9</f>
        <v>0</v>
      </c>
    </row>
    <row r="10" spans="2:9" x14ac:dyDescent="0.3">
      <c r="B10" s="132" t="s">
        <v>148</v>
      </c>
      <c r="C10" s="133"/>
      <c r="D10" s="133"/>
      <c r="E10" s="133"/>
      <c r="F10" s="133">
        <v>2</v>
      </c>
      <c r="G10" s="134"/>
      <c r="H10" s="135">
        <v>2</v>
      </c>
      <c r="I10" s="136">
        <f t="shared" ref="I10:I12" si="0">C10/H10</f>
        <v>0</v>
      </c>
    </row>
    <row r="11" spans="2:9" x14ac:dyDescent="0.3">
      <c r="B11" s="132" t="s">
        <v>149</v>
      </c>
      <c r="C11" s="133">
        <v>1326</v>
      </c>
      <c r="D11" s="133">
        <v>0</v>
      </c>
      <c r="E11" s="133">
        <v>0</v>
      </c>
      <c r="F11" s="133">
        <v>0</v>
      </c>
      <c r="G11" s="134">
        <v>0</v>
      </c>
      <c r="H11" s="135">
        <v>1326</v>
      </c>
      <c r="I11" s="136">
        <f t="shared" si="0"/>
        <v>1</v>
      </c>
    </row>
    <row r="12" spans="2:9" ht="15" thickBot="1" x14ac:dyDescent="0.35">
      <c r="B12" s="137" t="s">
        <v>150</v>
      </c>
      <c r="C12" s="138">
        <v>207</v>
      </c>
      <c r="D12" s="138">
        <v>1</v>
      </c>
      <c r="E12" s="138"/>
      <c r="F12" s="138"/>
      <c r="G12" s="139"/>
      <c r="H12" s="140">
        <v>208</v>
      </c>
      <c r="I12" s="141">
        <f t="shared" si="0"/>
        <v>0.99519230769230771</v>
      </c>
    </row>
    <row r="13" spans="2:9" ht="30" customHeight="1" thickBot="1" x14ac:dyDescent="0.35">
      <c r="B13" s="142" t="s">
        <v>151</v>
      </c>
      <c r="C13" s="143">
        <v>1533</v>
      </c>
      <c r="D13" s="144">
        <v>5</v>
      </c>
      <c r="E13" s="144">
        <v>0</v>
      </c>
      <c r="F13" s="144">
        <v>2</v>
      </c>
      <c r="G13" s="145">
        <v>0</v>
      </c>
      <c r="H13" s="146">
        <v>1540</v>
      </c>
    </row>
    <row r="14" spans="2:9" ht="30" customHeight="1" thickBot="1" x14ac:dyDescent="0.35">
      <c r="B14" s="147" t="s">
        <v>152</v>
      </c>
      <c r="C14" s="148">
        <f>C13/$H$13</f>
        <v>0.99545454545454548</v>
      </c>
      <c r="D14" s="149">
        <f t="shared" ref="D14:G14" si="1">D13/$H$13</f>
        <v>3.246753246753247E-3</v>
      </c>
      <c r="E14" s="149">
        <f t="shared" si="1"/>
        <v>0</v>
      </c>
      <c r="F14" s="149">
        <f t="shared" si="1"/>
        <v>1.2987012987012987E-3</v>
      </c>
      <c r="G14" s="150">
        <f t="shared" si="1"/>
        <v>0</v>
      </c>
    </row>
  </sheetData>
  <mergeCells count="7">
    <mergeCell ref="I7:I8"/>
    <mergeCell ref="B3:G3"/>
    <mergeCell ref="B4:G4"/>
    <mergeCell ref="B6:H6"/>
    <mergeCell ref="B7:B8"/>
    <mergeCell ref="C7:G7"/>
    <mergeCell ref="H7:H8"/>
  </mergeCells>
  <conditionalFormatting sqref="D14:G14">
    <cfRule type="colorScale" priority="4">
      <colorScale>
        <cfvo type="min"/>
        <cfvo type="percentile" val="50"/>
        <cfvo type="max"/>
        <color rgb="FF63BE7B"/>
        <color rgb="FFFFEB84"/>
        <color rgb="FFF8696B"/>
      </colorScale>
    </cfRule>
  </conditionalFormatting>
  <conditionalFormatting sqref="I9:I11">
    <cfRule type="colorScale" priority="3">
      <colorScale>
        <cfvo type="min"/>
        <cfvo type="percentile" val="50"/>
        <cfvo type="max"/>
        <color rgb="FFF8696B"/>
        <color rgb="FFFFEB84"/>
        <color rgb="FF63BE7B"/>
      </colorScale>
    </cfRule>
  </conditionalFormatting>
  <conditionalFormatting sqref="I12">
    <cfRule type="colorScale" priority="2">
      <colorScale>
        <cfvo type="min"/>
        <cfvo type="percentile" val="50"/>
        <cfvo type="max"/>
        <color rgb="FFF8696B"/>
        <color rgb="FFFFEB84"/>
        <color rgb="FF63BE7B"/>
      </colorScale>
    </cfRule>
  </conditionalFormatting>
  <conditionalFormatting sqref="C14">
    <cfRule type="colorScale" priority="1">
      <colorScale>
        <cfvo type="min"/>
        <cfvo type="percentile" val="50"/>
        <cfvo type="max"/>
        <color rgb="FF63BE7B"/>
        <color rgb="FFFFEB84"/>
        <color rgb="FFF8696B"/>
      </colorScale>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6</vt:i4>
      </vt:variant>
    </vt:vector>
  </HeadingPairs>
  <TitlesOfParts>
    <vt:vector size="6" baseType="lpstr">
      <vt:lpstr>Legenda</vt:lpstr>
      <vt:lpstr>Marzo</vt:lpstr>
      <vt:lpstr>Grafici</vt:lpstr>
      <vt:lpstr>Telefono</vt:lpstr>
      <vt:lpstr>Mail</vt:lpstr>
      <vt:lpstr>Mail per Coda</vt:lpstr>
    </vt:vector>
  </TitlesOfParts>
  <Company>aCapo SCSI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Fabrizio Mesiti</dc:creator>
  <cp:lastModifiedBy>Fabrizio Mesiti</cp:lastModifiedBy>
  <dcterms:created xsi:type="dcterms:W3CDTF">2020-08-07T15:51:05Z</dcterms:created>
  <dcterms:modified xsi:type="dcterms:W3CDTF">2020-08-07T15:54:34Z</dcterms:modified>
</cp:coreProperties>
</file>