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l mio Drive\Statistiche Produzione\ANPAL\Sales Force\"/>
    </mc:Choice>
  </mc:AlternateContent>
  <bookViews>
    <workbookView xWindow="0" yWindow="0" windowWidth="28800" windowHeight="12615" activeTab="2"/>
  </bookViews>
  <sheets>
    <sheet name="Legenda" sheetId="5" r:id="rId1"/>
    <sheet name="Luglio" sheetId="4" r:id="rId2"/>
    <sheet name="Grafici" sheetId="6" r:id="rId3"/>
    <sheet name="Telefono" sheetId="1" r:id="rId4"/>
    <sheet name="Mail" sheetId="2" r:id="rId5"/>
    <sheet name="Mail per Coda" sheetId="3" r:id="rId6"/>
  </sheets>
  <externalReferences>
    <externalReference r:id="rId7"/>
    <externalReference r:id="rId8"/>
    <externalReference r:id="rId9"/>
    <externalReference r:id="rId10"/>
    <externalReference r:id="rId11"/>
  </externalReferences>
  <definedNames>
    <definedName name="connessione">[2]Fatture!$E$4:$E$14</definedName>
    <definedName name="conversazione">[2]Fatture!$G$4:$G$14</definedName>
    <definedName name="gestite">[2]Fatture!$F$4:$F$14</definedName>
    <definedName name="GMAGGIO">[3]Fatture!$F$4:$F$14</definedName>
    <definedName name="M">[4]Fatture!$F$4:$F$14</definedName>
    <definedName name="MM">[4]Fatture!$C$4:$C$14</definedName>
    <definedName name="sistema">[2]Fatture!$D$4:$D$14</definedName>
    <definedName name="telefono">[2]Fatture!$C$4:$C$14</definedName>
    <definedName name="xxxxxx">[5]Fatture!$C$4:$C$14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2" i="4" l="1"/>
  <c r="O32" i="4"/>
  <c r="M32" i="4"/>
  <c r="L32" i="4"/>
  <c r="C32" i="4"/>
  <c r="P31" i="4"/>
  <c r="M31" i="4"/>
  <c r="L31" i="4"/>
  <c r="C31" i="4"/>
  <c r="O31" i="4" s="1"/>
  <c r="P30" i="4"/>
  <c r="M30" i="4"/>
  <c r="L30" i="4"/>
  <c r="C30" i="4"/>
  <c r="O30" i="4" s="1"/>
  <c r="P29" i="4"/>
  <c r="M29" i="4"/>
  <c r="L29" i="4"/>
  <c r="C29" i="4"/>
  <c r="O29" i="4" s="1"/>
  <c r="P28" i="4"/>
  <c r="O28" i="4"/>
  <c r="M28" i="4"/>
  <c r="L28" i="4"/>
  <c r="C28" i="4"/>
  <c r="P27" i="4"/>
  <c r="M27" i="4"/>
  <c r="L27" i="4"/>
  <c r="C27" i="4"/>
  <c r="O27" i="4" s="1"/>
  <c r="P26" i="4"/>
  <c r="O26" i="4"/>
  <c r="M26" i="4"/>
  <c r="L26" i="4"/>
  <c r="C26" i="4"/>
  <c r="P25" i="4"/>
  <c r="M25" i="4"/>
  <c r="L25" i="4"/>
  <c r="C25" i="4"/>
  <c r="O25" i="4" s="1"/>
  <c r="P24" i="4"/>
  <c r="O24" i="4"/>
  <c r="M24" i="4"/>
  <c r="L24" i="4"/>
  <c r="C24" i="4"/>
  <c r="P23" i="4"/>
  <c r="M23" i="4"/>
  <c r="L23" i="4"/>
  <c r="C23" i="4"/>
  <c r="O23" i="4" s="1"/>
  <c r="P22" i="4"/>
  <c r="O22" i="4"/>
  <c r="M22" i="4"/>
  <c r="L22" i="4"/>
  <c r="C22" i="4"/>
  <c r="P21" i="4"/>
  <c r="M21" i="4"/>
  <c r="L21" i="4"/>
  <c r="C21" i="4"/>
  <c r="O21" i="4" s="1"/>
  <c r="P20" i="4"/>
  <c r="O20" i="4"/>
  <c r="M20" i="4"/>
  <c r="L20" i="4"/>
  <c r="C20" i="4"/>
  <c r="P19" i="4"/>
  <c r="M19" i="4"/>
  <c r="L19" i="4"/>
  <c r="C19" i="4"/>
  <c r="O19" i="4" s="1"/>
  <c r="P18" i="4"/>
  <c r="O18" i="4"/>
  <c r="M18" i="4"/>
  <c r="L18" i="4"/>
  <c r="C18" i="4"/>
  <c r="P17" i="4"/>
  <c r="M17" i="4"/>
  <c r="L17" i="4"/>
  <c r="C17" i="4"/>
  <c r="O17" i="4" s="1"/>
  <c r="P16" i="4"/>
  <c r="O16" i="4"/>
  <c r="M16" i="4"/>
  <c r="L16" i="4"/>
  <c r="C16" i="4"/>
  <c r="P15" i="4"/>
  <c r="M15" i="4"/>
  <c r="L15" i="4"/>
  <c r="C15" i="4"/>
  <c r="O15" i="4" s="1"/>
  <c r="P14" i="4"/>
  <c r="O14" i="4"/>
  <c r="M14" i="4"/>
  <c r="L14" i="4"/>
  <c r="C14" i="4"/>
  <c r="P13" i="4"/>
  <c r="M13" i="4"/>
  <c r="L13" i="4"/>
  <c r="C13" i="4"/>
  <c r="O13" i="4" s="1"/>
  <c r="P12" i="4"/>
  <c r="O12" i="4"/>
  <c r="M12" i="4"/>
  <c r="L12" i="4"/>
  <c r="C12" i="4"/>
  <c r="P11" i="4"/>
  <c r="M11" i="4"/>
  <c r="L11" i="4"/>
  <c r="C11" i="4"/>
  <c r="O11" i="4" s="1"/>
  <c r="P10" i="4"/>
  <c r="O10" i="4"/>
  <c r="M10" i="4"/>
  <c r="L10" i="4"/>
  <c r="C10" i="4"/>
  <c r="P9" i="4"/>
  <c r="M9" i="4"/>
  <c r="L9" i="4"/>
  <c r="C9" i="4"/>
  <c r="O9" i="4" s="1"/>
  <c r="P8" i="4"/>
  <c r="O8" i="4"/>
  <c r="M8" i="4"/>
  <c r="L8" i="4"/>
  <c r="C8" i="4"/>
  <c r="P7" i="4"/>
  <c r="M7" i="4"/>
  <c r="L7" i="4"/>
  <c r="C7" i="4"/>
  <c r="O7" i="4" s="1"/>
  <c r="G17" i="3"/>
  <c r="F17" i="3"/>
  <c r="E17" i="3"/>
  <c r="D17" i="3"/>
  <c r="C17" i="3"/>
  <c r="I15" i="3"/>
  <c r="I14" i="3"/>
  <c r="I13" i="3"/>
  <c r="I12" i="3"/>
  <c r="I11" i="3"/>
  <c r="I10" i="3"/>
  <c r="I9" i="3"/>
  <c r="H33" i="2"/>
  <c r="D33" i="2"/>
  <c r="H32" i="2"/>
  <c r="D32" i="2"/>
  <c r="H31" i="2"/>
  <c r="D31" i="2"/>
  <c r="H30" i="2"/>
  <c r="D30" i="2"/>
  <c r="H29" i="2"/>
  <c r="D29"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H9" i="2"/>
  <c r="D9" i="2"/>
  <c r="H8" i="2"/>
  <c r="D8" i="2"/>
  <c r="H29" i="1"/>
  <c r="D29" i="1"/>
  <c r="H28" i="1"/>
  <c r="D28" i="1"/>
  <c r="H27" i="1"/>
  <c r="D27" i="1"/>
  <c r="H26" i="1"/>
  <c r="D26" i="1"/>
  <c r="H25" i="1"/>
  <c r="D25" i="1"/>
  <c r="H24" i="1"/>
  <c r="D24" i="1"/>
  <c r="H23" i="1"/>
  <c r="D23" i="1"/>
  <c r="H22" i="1"/>
  <c r="D22" i="1"/>
  <c r="H21" i="1"/>
  <c r="D21" i="1"/>
  <c r="H20" i="1"/>
  <c r="D20" i="1"/>
  <c r="H19" i="1"/>
  <c r="D19" i="1"/>
  <c r="H18" i="1"/>
  <c r="D18" i="1"/>
  <c r="H17" i="1"/>
  <c r="D17" i="1"/>
  <c r="H16" i="1"/>
  <c r="D16" i="1"/>
  <c r="H15" i="1"/>
  <c r="D15" i="1"/>
  <c r="H14" i="1"/>
  <c r="D14" i="1"/>
  <c r="H13" i="1"/>
  <c r="D13" i="1"/>
  <c r="H12" i="1"/>
  <c r="D12" i="1"/>
  <c r="H11" i="1"/>
  <c r="D11" i="1"/>
  <c r="H10" i="1"/>
  <c r="D10" i="1"/>
  <c r="H9" i="1"/>
  <c r="D9" i="1"/>
  <c r="H8" i="1"/>
  <c r="D8" i="1"/>
</calcChain>
</file>

<file path=xl/sharedStrings.xml><?xml version="1.0" encoding="utf-8"?>
<sst xmlns="http://schemas.openxmlformats.org/spreadsheetml/2006/main" count="343" uniqueCount="155">
  <si>
    <t>ANPAL - Casi in stato chiuso generati dal canale telefonico. Sintetico per Tipo; dettaglio per motivo</t>
  </si>
  <si>
    <t>Attività svolta dal 1 al 30 Luglio, aggiornato il 5 Agosto 2020</t>
  </si>
  <si>
    <t>Casi originati da Telefono in stato chiuso in ordine alfabetico</t>
  </si>
  <si>
    <t>Casi originati da Telefono in stato chiuso in ordine decrescente</t>
  </si>
  <si>
    <t>Tipo Caso</t>
  </si>
  <si>
    <t>Casi</t>
  </si>
  <si>
    <t xml:space="preserve">% </t>
  </si>
  <si>
    <t>Agenzie di selezione</t>
  </si>
  <si>
    <t>Disoccupazione e ricollocazione</t>
  </si>
  <si>
    <t>Agenzie per il lavoro</t>
  </si>
  <si>
    <t>Portale ANPAL</t>
  </si>
  <si>
    <t>Ammortizzatori Sociali</t>
  </si>
  <si>
    <t>Lavorare in Italia</t>
  </si>
  <si>
    <t>Assegno di Ricollocazione (ADR)</t>
  </si>
  <si>
    <t>Reddito di Cittadinanza</t>
  </si>
  <si>
    <t>Carriere e Professioni</t>
  </si>
  <si>
    <t>Contratti e forme di lavoro</t>
  </si>
  <si>
    <t>Lavorare all'Estero</t>
  </si>
  <si>
    <t>Contributi e agevolazioni per il lavoratore</t>
  </si>
  <si>
    <t>did on line</t>
  </si>
  <si>
    <t>Lavoro autonomo e imprenditoria</t>
  </si>
  <si>
    <t>Lavoro dipendente</t>
  </si>
  <si>
    <t>Mobbing e controversie sul lavoro</t>
  </si>
  <si>
    <t>Lavori di stagione</t>
  </si>
  <si>
    <t>Norme e leggi sul lavoro</t>
  </si>
  <si>
    <t>Lavoro e disabilità</t>
  </si>
  <si>
    <t>Orientamento e formazione professionale</t>
  </si>
  <si>
    <t>(vuoto)</t>
  </si>
  <si>
    <t>TOTALE</t>
  </si>
  <si>
    <t>Dettaglio per motivo</t>
  </si>
  <si>
    <t>Tipologia e rispettivi motivi</t>
  </si>
  <si>
    <t>Casi chiusi da canale mail</t>
  </si>
  <si>
    <t>Richiesta Informazioni</t>
  </si>
  <si>
    <t>Agenzia: problemi tecnici portale ADR</t>
  </si>
  <si>
    <t>Agenzia: richiesta amministrativa su ADR</t>
  </si>
  <si>
    <t>Cittadino: assistenza nella compilazione sul portale</t>
  </si>
  <si>
    <t>Cittadino: informazioni sui soggetti erogatori</t>
  </si>
  <si>
    <t>Cittadino: modalità richiesta ADR</t>
  </si>
  <si>
    <t>Cittadino: richiesta generica di informazioni</t>
  </si>
  <si>
    <t>Cittadino: verifica requisiti ADR</t>
  </si>
  <si>
    <t>Contratto a tempo determinato</t>
  </si>
  <si>
    <t>Contratto di apprendistato</t>
  </si>
  <si>
    <t>Contratto di lavoro intermittente</t>
  </si>
  <si>
    <t>Incentivi all'assunzione</t>
  </si>
  <si>
    <t>Incentivo Occupazione Mezzogiorno</t>
  </si>
  <si>
    <t>Incentivo occupazione SUD</t>
  </si>
  <si>
    <t>ANPAL</t>
  </si>
  <si>
    <t>Assegno di ricollocazione</t>
  </si>
  <si>
    <t>Collocamento obbligatorio per disabili</t>
  </si>
  <si>
    <t>DID (Dichiarazione di Immediata Disponibilita)</t>
  </si>
  <si>
    <t>Eures</t>
  </si>
  <si>
    <t>Garanzia Giovani</t>
  </si>
  <si>
    <t>Informazioni politiche del lavoro</t>
  </si>
  <si>
    <t>PSP (Patto di Servizio Personalizzato)</t>
  </si>
  <si>
    <t>Selfiemployment</t>
  </si>
  <si>
    <t>Cig in deroga</t>
  </si>
  <si>
    <t>Cigs</t>
  </si>
  <si>
    <t>Naspi</t>
  </si>
  <si>
    <t>Albo nazionale soggetti accreditati</t>
  </si>
  <si>
    <t>Assistenza Tecnica Portale</t>
  </si>
  <si>
    <t>Comunicazioni obbligatorie</t>
  </si>
  <si>
    <t>CPI: Utenze Master</t>
  </si>
  <si>
    <t>Informazioni generiche</t>
  </si>
  <si>
    <t>Navigator</t>
  </si>
  <si>
    <t>ANPAL - Casi in stato chiuso generati dal canale mail. Sintetico per Tipo; dettaglio per motivo</t>
  </si>
  <si>
    <t>Casi originati da Mail in stato chiuso in ordine alfabetico</t>
  </si>
  <si>
    <t>Casi originati da Mail in stato chiuso in ordine decrescente</t>
  </si>
  <si>
    <t>Accesso</t>
  </si>
  <si>
    <t>Adr CIGS</t>
  </si>
  <si>
    <t>Adr-Naspi</t>
  </si>
  <si>
    <t>Adr-pagamenti</t>
  </si>
  <si>
    <t>Adr-Rdc</t>
  </si>
  <si>
    <t>SAP</t>
  </si>
  <si>
    <t>Agenda</t>
  </si>
  <si>
    <t>Garanzia giovani</t>
  </si>
  <si>
    <t>Albo Informatico</t>
  </si>
  <si>
    <t>Domanda e Offerta di lavoro</t>
  </si>
  <si>
    <t>Incentivabilità</t>
  </si>
  <si>
    <t>Profilazione qualitativa</t>
  </si>
  <si>
    <t>Verifica status Neet</t>
  </si>
  <si>
    <t>Definizione PRI</t>
  </si>
  <si>
    <t>Esito attività</t>
  </si>
  <si>
    <t>Gestione Adr</t>
  </si>
  <si>
    <t>Offerta occupazionale</t>
  </si>
  <si>
    <t>Prenotazione</t>
  </si>
  <si>
    <t>Primo appuntamento</t>
  </si>
  <si>
    <t>Proroga</t>
  </si>
  <si>
    <t>Richiesta (completamento domanda)</t>
  </si>
  <si>
    <t>Cittadino- accesso al portale</t>
  </si>
  <si>
    <t>Operatore richiesta generica</t>
  </si>
  <si>
    <t>Richiesta di rimborso</t>
  </si>
  <si>
    <t>Sede operativa</t>
  </si>
  <si>
    <t>Agenzia: manifestazione di interesse ADR</t>
  </si>
  <si>
    <t>Cittadino: limitazioni/sanzioni/condizionalità</t>
  </si>
  <si>
    <t>Incentivi per la creazione di Impresa</t>
  </si>
  <si>
    <t>ANPAL - Casi generati dal canale mail divisi per stato e per code</t>
  </si>
  <si>
    <t>Attività svolta dal 1 al 31 Luglio, aggiornato il 5 Agosto 2020</t>
  </si>
  <si>
    <t>Casi originati da mail divisi per code e per stato</t>
  </si>
  <si>
    <t>CODE</t>
  </si>
  <si>
    <t>STATO</t>
  </si>
  <si>
    <t>% chiuse rispetto al totale della coda</t>
  </si>
  <si>
    <t>Chiuso</t>
  </si>
  <si>
    <t>In Attesa</t>
  </si>
  <si>
    <t>In Lavorazione</t>
  </si>
  <si>
    <t>Nuovo</t>
  </si>
  <si>
    <t>Pending</t>
  </si>
  <si>
    <t>ANPAL MAIL</t>
  </si>
  <si>
    <t>DIVISIONE 3</t>
  </si>
  <si>
    <t>DIVISIONE 4</t>
  </si>
  <si>
    <t>DIVISIONE 5</t>
  </si>
  <si>
    <t>DIVISIONE 7</t>
  </si>
  <si>
    <t>INFO ANPAL</t>
  </si>
  <si>
    <t>SUPPORTO TECNICO - MY ANPAL</t>
  </si>
  <si>
    <t>% rispetto al totale</t>
  </si>
  <si>
    <t xml:space="preserve">Stima chiamate giornaliere entrate in ACD </t>
  </si>
  <si>
    <t>Anpal - Sintetico Giornaliero</t>
  </si>
  <si>
    <t>dal Lun al Ven</t>
  </si>
  <si>
    <t>Sabato</t>
  </si>
  <si>
    <t>Ricevute</t>
  </si>
  <si>
    <r>
      <t xml:space="preserve">SLA 04 </t>
    </r>
    <r>
      <rPr>
        <sz val="11"/>
        <color rgb="FF00B050"/>
        <rFont val="Calibri"/>
        <family val="2"/>
        <scheme val="minor"/>
      </rPr>
      <t>80</t>
    </r>
    <r>
      <rPr>
        <b/>
        <sz val="11"/>
        <color rgb="FF00B050"/>
        <rFont val="Calibri"/>
        <family val="2"/>
        <scheme val="minor"/>
      </rPr>
      <t>%</t>
    </r>
  </si>
  <si>
    <r>
      <t xml:space="preserve">SLA 06 </t>
    </r>
    <r>
      <rPr>
        <b/>
        <sz val="11"/>
        <color rgb="FF00B050"/>
        <rFont val="Calibri"/>
        <family val="2"/>
        <scheme val="minor"/>
      </rPr>
      <t>5%</t>
    </r>
  </si>
  <si>
    <t>Media per giornata</t>
  </si>
  <si>
    <t>Da Anpal_Lavoro_fino al 20 Luglio</t>
  </si>
  <si>
    <t>Giorno</t>
  </si>
  <si>
    <t>Data</t>
  </si>
  <si>
    <t>Non entrate in ACD</t>
  </si>
  <si>
    <t>Entrate in ACD</t>
  </si>
  <si>
    <t>Servite</t>
  </si>
  <si>
    <t>Abb.ate in ACD</t>
  </si>
  <si>
    <t>Chiamate dentro lo SLA 04</t>
  </si>
  <si>
    <t>Abb.te &gt;15 sec.</t>
  </si>
  <si>
    <t>% rispetto al pianificato + 30%</t>
  </si>
  <si>
    <t>Giornata</t>
  </si>
  <si>
    <t>Lunedì</t>
  </si>
  <si>
    <t>Martedì</t>
  </si>
  <si>
    <t>Mercoledì</t>
  </si>
  <si>
    <t>Giovedì</t>
  </si>
  <si>
    <t>Venerdì</t>
  </si>
  <si>
    <t>Etichetta</t>
  </si>
  <si>
    <t>Descrizione</t>
  </si>
  <si>
    <t>ACD</t>
  </si>
  <si>
    <t>Automatic Call Distribution: sistema che instrada le interazioni entrate in una coda specifica (nel nostro caso le due code che provengono dai tasti "1" e "2" dell'IVR) verso gli operatori disponibili all'interno della coda stessa</t>
  </si>
  <si>
    <t>SLA 04</t>
  </si>
  <si>
    <t>Percentuale di chiamate risposte entro il Service Level concordato rispetto al totale delle chiamate risposte. In questo caso il Service Level concordato è dell'80% delle chiamate risposte in 60 secondi</t>
  </si>
  <si>
    <t>SLA 06</t>
  </si>
  <si>
    <t>Percentuale di chiamate abbandonate rispetto a quelle entrate in ACD. Il Service Level concordato è massimo del 5%</t>
  </si>
  <si>
    <t>Tutte le interazioni entrate in piattaforma Genesys, si differenziano tra quelle "Entrate in ACD" e quelle "Non entrate in ACD"</t>
  </si>
  <si>
    <t>Interazioni entrate a sistema ma int errotte prima della digitazione di un tasto all'interno dell'IVR</t>
  </si>
  <si>
    <t>Tutte le interazioni che hanno superato l'IVR e che quindi vengono instradate verso una coda; nel nostro caso le due code "Anpal Informativo" e "Anpal Tecnico".; tali interazioni si distinguono in Servite e Abbandonate in ACD</t>
  </si>
  <si>
    <t>Interazioni che sono arrivate alla connessione tra utente e operatore</t>
  </si>
  <si>
    <t>Abbandonate in ACD</t>
  </si>
  <si>
    <t>Interazioni entrate in ACD ma interrotte prima della connessione tra utente e operatore</t>
  </si>
  <si>
    <t>Chiamate servite entro lo SLA 04 concordato</t>
  </si>
  <si>
    <t>% Rispetto al Pianificato + 30%</t>
  </si>
  <si>
    <t>Come da allegato 5 del Capitolato, per le eventuali penali da attribuire per il mancato rispetto degli SLA, verranno prese in considerazione solo le giornate nelle quali le chiamate entrate in ACD non eccedano del 30% la quantità stimata e condivisa nel disegno esecutivo. 
I dati visualizzati nella riga di riferimento prendono quindi in considerazione solo le giornate al di sotto di questa soglia.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</si>
</sst>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 mmmm\ yyyy"/>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b/>
      <sz val="12"/>
      <color theme="1"/>
      <name val="Calibri"/>
      <family val="2"/>
      <scheme val="minor"/>
    </font>
    <font>
      <sz val="10"/>
      <color indexed="8"/>
      <name val="Arial"/>
      <family val="2"/>
    </font>
    <font>
      <b/>
      <sz val="22"/>
      <color theme="1"/>
      <name val="Calibri"/>
      <family val="2"/>
      <scheme val="minor"/>
    </font>
    <font>
      <sz val="8"/>
      <color theme="1"/>
      <name val="Calibri"/>
      <family val="2"/>
      <scheme val="minor"/>
    </font>
    <font>
      <sz val="11"/>
      <color indexed="8"/>
      <name val="Calibri"/>
      <family val="2"/>
      <scheme val="minor"/>
    </font>
    <font>
      <sz val="11"/>
      <color rgb="FF00B050"/>
      <name val="Calibri"/>
      <family val="2"/>
      <scheme val="minor"/>
    </font>
    <font>
      <b/>
      <sz val="11"/>
      <color rgb="FF00B050"/>
      <name val="Calibri"/>
      <family val="2"/>
      <scheme val="minor"/>
    </font>
    <font>
      <b/>
      <sz val="22"/>
      <color indexed="8"/>
      <name val="Calibri"/>
      <family val="2"/>
      <scheme val="minor"/>
    </font>
    <font>
      <sz val="9"/>
      <color theme="1"/>
      <name val="Calibri"/>
      <family val="2"/>
      <scheme val="minor"/>
    </font>
    <font>
      <b/>
      <sz val="24"/>
      <color theme="1"/>
      <name val="Calibri"/>
      <family val="2"/>
      <scheme val="minor"/>
    </font>
  </fonts>
  <fills count="10">
    <fill>
      <patternFill patternType="none"/>
    </fill>
    <fill>
      <patternFill patternType="gray125"/>
    </fill>
    <fill>
      <patternFill patternType="solid">
        <fgColor rgb="FF00B0F0"/>
        <bgColor theme="4" tint="0.79998168889431442"/>
      </patternFill>
    </fill>
    <fill>
      <patternFill patternType="solid">
        <fgColor rgb="FF00B0F0"/>
        <bgColor indexed="64"/>
      </patternFill>
    </fill>
    <fill>
      <patternFill patternType="solid">
        <fgColor theme="4" tint="0.79998168889431442"/>
        <bgColor theme="4" tint="0.79998168889431442"/>
      </patternFill>
    </fill>
    <fill>
      <patternFill patternType="solid">
        <fgColor rgb="FF92D050"/>
        <bgColor indexed="64"/>
      </patternFill>
    </fill>
    <fill>
      <patternFill patternType="solid">
        <fgColor rgb="FF0070C0"/>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C000"/>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6" fillId="0" borderId="0">
      <alignment vertical="top"/>
    </xf>
    <xf numFmtId="9" fontId="6" fillId="0" borderId="0" applyFont="0" applyFill="0" applyBorder="0" applyAlignment="0" applyProtection="0">
      <alignment vertical="top"/>
    </xf>
  </cellStyleXfs>
  <cellXfs count="157">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xf numFmtId="0" fontId="0" fillId="0" borderId="3" xfId="0" applyBorder="1"/>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5" xfId="0" applyBorder="1"/>
    <xf numFmtId="0" fontId="0" fillId="0" borderId="6" xfId="0" applyBorder="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13" xfId="0" applyBorder="1" applyAlignment="1">
      <alignment horizontal="left"/>
    </xf>
    <xf numFmtId="3" fontId="0" fillId="0" borderId="14" xfId="0" applyNumberFormat="1" applyBorder="1"/>
    <xf numFmtId="164" fontId="0" fillId="0" borderId="15" xfId="1" applyNumberFormat="1" applyFont="1" applyBorder="1"/>
    <xf numFmtId="0" fontId="0" fillId="0" borderId="16" xfId="0" applyBorder="1" applyAlignment="1">
      <alignment horizontal="left"/>
    </xf>
    <xf numFmtId="3" fontId="0" fillId="0" borderId="17" xfId="0" applyNumberFormat="1" applyBorder="1"/>
    <xf numFmtId="164" fontId="0" fillId="0" borderId="18" xfId="1" applyNumberFormat="1" applyFont="1" applyBorder="1"/>
    <xf numFmtId="0" fontId="0" fillId="0" borderId="19" xfId="0" applyBorder="1" applyAlignment="1">
      <alignment horizontal="left"/>
    </xf>
    <xf numFmtId="3" fontId="0" fillId="0" borderId="20" xfId="0" applyNumberFormat="1" applyBorder="1"/>
    <xf numFmtId="164" fontId="0" fillId="0" borderId="21" xfId="1" applyNumberFormat="1" applyFont="1" applyBorder="1"/>
    <xf numFmtId="0" fontId="2" fillId="0" borderId="22" xfId="0" applyFont="1" applyBorder="1" applyAlignment="1">
      <alignment vertical="center"/>
    </xf>
    <xf numFmtId="3" fontId="2" fillId="0" borderId="23" xfId="0" applyNumberFormat="1" applyFont="1" applyBorder="1" applyAlignment="1">
      <alignment vertical="center"/>
    </xf>
    <xf numFmtId="9" fontId="2" fillId="0" borderId="24" xfId="1" applyFont="1" applyBorder="1" applyAlignment="1">
      <alignmen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10" xfId="0" applyFont="1" applyFill="1" applyBorder="1" applyAlignment="1">
      <alignment horizontal="center" vertical="center" wrapText="1"/>
    </xf>
    <xf numFmtId="3" fontId="2" fillId="0" borderId="25" xfId="0" applyNumberFormat="1" applyFont="1" applyFill="1" applyBorder="1" applyAlignment="1">
      <alignment horizontal="center" vertical="center" wrapText="1"/>
    </xf>
    <xf numFmtId="0" fontId="2" fillId="0" borderId="13" xfId="0" applyFont="1" applyBorder="1" applyAlignment="1">
      <alignment horizontal="left"/>
    </xf>
    <xf numFmtId="0" fontId="2" fillId="0" borderId="14" xfId="0" applyNumberFormat="1" applyFont="1" applyBorder="1"/>
    <xf numFmtId="0" fontId="0" fillId="0" borderId="16" xfId="0" applyBorder="1" applyAlignment="1">
      <alignment horizontal="left" indent="1"/>
    </xf>
    <xf numFmtId="0" fontId="0" fillId="0" borderId="17" xfId="0" applyNumberFormat="1" applyBorder="1"/>
    <xf numFmtId="0" fontId="2" fillId="0" borderId="16" xfId="0" applyFont="1" applyBorder="1" applyAlignment="1">
      <alignment horizontal="left"/>
    </xf>
    <xf numFmtId="0" fontId="2" fillId="0" borderId="17" xfId="0" applyNumberFormat="1" applyFont="1" applyBorder="1"/>
    <xf numFmtId="0" fontId="0" fillId="0" borderId="26" xfId="0" applyBorder="1" applyAlignment="1">
      <alignment horizontal="left" indent="1"/>
    </xf>
    <xf numFmtId="0" fontId="0" fillId="0" borderId="27" xfId="0" applyNumberFormat="1" applyBorder="1"/>
    <xf numFmtId="0" fontId="2" fillId="4" borderId="28" xfId="0" applyFont="1" applyFill="1" applyBorder="1" applyAlignment="1">
      <alignment horizontal="left" vertical="center"/>
    </xf>
    <xf numFmtId="3" fontId="2" fillId="4" borderId="29" xfId="0" applyNumberFormat="1" applyFont="1" applyFill="1" applyBorder="1" applyAlignment="1">
      <alignment horizontal="right" vertical="center"/>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26" xfId="0" applyBorder="1" applyAlignment="1">
      <alignment horizontal="left"/>
    </xf>
    <xf numFmtId="3" fontId="0" fillId="0" borderId="27" xfId="0" applyNumberFormat="1" applyBorder="1"/>
    <xf numFmtId="164" fontId="0" fillId="0" borderId="30" xfId="1" applyNumberFormat="1" applyFont="1" applyBorder="1"/>
    <xf numFmtId="0" fontId="2" fillId="0" borderId="28" xfId="0" applyFont="1" applyBorder="1" applyAlignment="1">
      <alignment vertical="center"/>
    </xf>
    <xf numFmtId="3" fontId="2" fillId="0" borderId="31" xfId="0" applyNumberFormat="1" applyFont="1" applyBorder="1" applyAlignment="1">
      <alignment vertical="center"/>
    </xf>
    <xf numFmtId="9" fontId="2" fillId="0" borderId="32" xfId="1" applyFont="1" applyBorder="1" applyAlignment="1">
      <alignment vertical="center"/>
    </xf>
    <xf numFmtId="0" fontId="0" fillId="0" borderId="19" xfId="0" applyBorder="1" applyAlignment="1">
      <alignment horizontal="left" indent="1"/>
    </xf>
    <xf numFmtId="0" fontId="0" fillId="0" borderId="20" xfId="0" applyNumberFormat="1" applyBorder="1"/>
    <xf numFmtId="3" fontId="2" fillId="4" borderId="29" xfId="0" applyNumberFormat="1" applyFont="1" applyFill="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33"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35"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0" fillId="0" borderId="33" xfId="0" applyBorder="1" applyAlignment="1">
      <alignment horizontal="left"/>
    </xf>
    <xf numFmtId="3" fontId="0" fillId="0" borderId="13" xfId="0" applyNumberFormat="1" applyBorder="1"/>
    <xf numFmtId="3" fontId="0" fillId="0" borderId="34" xfId="0" applyNumberFormat="1" applyBorder="1"/>
    <xf numFmtId="3" fontId="0" fillId="0" borderId="39" xfId="0" applyNumberFormat="1" applyBorder="1"/>
    <xf numFmtId="164" fontId="2" fillId="0" borderId="40" xfId="1" applyNumberFormat="1" applyFont="1" applyBorder="1"/>
    <xf numFmtId="0" fontId="0" fillId="0" borderId="41" xfId="0" applyBorder="1" applyAlignment="1">
      <alignment horizontal="left"/>
    </xf>
    <xf numFmtId="3" fontId="0" fillId="0" borderId="16" xfId="0" applyNumberFormat="1" applyBorder="1"/>
    <xf numFmtId="3" fontId="0" fillId="0" borderId="42" xfId="0" applyNumberFormat="1" applyBorder="1"/>
    <xf numFmtId="3" fontId="0" fillId="0" borderId="43" xfId="0" applyNumberFormat="1" applyBorder="1"/>
    <xf numFmtId="164" fontId="2" fillId="0" borderId="44" xfId="1" applyNumberFormat="1" applyFont="1" applyBorder="1"/>
    <xf numFmtId="0" fontId="0" fillId="0" borderId="45" xfId="0" applyBorder="1" applyAlignment="1">
      <alignment horizontal="left"/>
    </xf>
    <xf numFmtId="3" fontId="0" fillId="0" borderId="19" xfId="0" applyNumberFormat="1" applyBorder="1"/>
    <xf numFmtId="3" fontId="0" fillId="0" borderId="46" xfId="0" applyNumberFormat="1" applyBorder="1"/>
    <xf numFmtId="3" fontId="0" fillId="0" borderId="47" xfId="0" applyNumberFormat="1" applyBorder="1"/>
    <xf numFmtId="164" fontId="2" fillId="0" borderId="48" xfId="1" applyNumberFormat="1" applyFont="1" applyBorder="1"/>
    <xf numFmtId="0" fontId="2" fillId="0" borderId="22" xfId="0" applyFont="1" applyFill="1" applyBorder="1" applyAlignment="1">
      <alignment horizontal="left" vertical="center"/>
    </xf>
    <xf numFmtId="3" fontId="2" fillId="0" borderId="49" xfId="0" applyNumberFormat="1" applyFont="1" applyFill="1" applyBorder="1" applyAlignment="1">
      <alignment vertical="center"/>
    </xf>
    <xf numFmtId="3" fontId="2" fillId="0" borderId="50" xfId="0" applyNumberFormat="1" applyFont="1" applyFill="1" applyBorder="1" applyAlignment="1">
      <alignment vertical="center"/>
    </xf>
    <xf numFmtId="3" fontId="2" fillId="0" borderId="38" xfId="0" applyNumberFormat="1" applyFont="1" applyFill="1" applyBorder="1" applyAlignment="1">
      <alignment vertical="center"/>
    </xf>
    <xf numFmtId="3" fontId="2" fillId="0" borderId="6" xfId="0" applyNumberFormat="1" applyFont="1" applyFill="1" applyBorder="1" applyAlignment="1">
      <alignment vertical="center"/>
    </xf>
    <xf numFmtId="0" fontId="2" fillId="0" borderId="4" xfId="0" applyFont="1" applyFill="1" applyBorder="1" applyAlignment="1">
      <alignment horizontal="left" vertical="center"/>
    </xf>
    <xf numFmtId="164" fontId="2" fillId="0" borderId="28" xfId="1" applyNumberFormat="1" applyFont="1" applyBorder="1" applyAlignment="1">
      <alignment horizontal="center" vertical="center"/>
    </xf>
    <xf numFmtId="164" fontId="2" fillId="0" borderId="51" xfId="1" applyNumberFormat="1" applyFont="1" applyBorder="1" applyAlignment="1">
      <alignment horizontal="center" vertical="center"/>
    </xf>
    <xf numFmtId="164" fontId="2" fillId="0" borderId="29" xfId="1" applyNumberFormat="1" applyFont="1" applyBorder="1" applyAlignment="1">
      <alignment horizontal="center" vertical="center"/>
    </xf>
    <xf numFmtId="0" fontId="6" fillId="0" borderId="0" xfId="2" applyAlignment="1"/>
    <xf numFmtId="0" fontId="6" fillId="5" borderId="42" xfId="2" applyFill="1" applyBorder="1" applyAlignment="1">
      <alignment horizontal="center" wrapText="1"/>
    </xf>
    <xf numFmtId="0" fontId="7" fillId="0" borderId="28" xfId="2" applyFont="1" applyBorder="1" applyAlignment="1">
      <alignment horizontal="center" vertical="center"/>
    </xf>
    <xf numFmtId="0" fontId="7" fillId="0" borderId="51" xfId="2" applyFont="1" applyBorder="1" applyAlignment="1">
      <alignment horizontal="center" vertical="center"/>
    </xf>
    <xf numFmtId="0" fontId="7" fillId="0" borderId="29" xfId="2" applyFont="1" applyBorder="1" applyAlignment="1">
      <alignment horizontal="center" vertical="center"/>
    </xf>
    <xf numFmtId="0" fontId="8" fillId="5" borderId="42" xfId="2" applyFont="1" applyFill="1" applyBorder="1" applyAlignment="1">
      <alignment horizontal="center" vertical="center" wrapText="1"/>
    </xf>
    <xf numFmtId="9" fontId="2" fillId="0" borderId="42" xfId="3" applyFont="1" applyBorder="1" applyAlignment="1">
      <alignment horizontal="center" vertical="center"/>
    </xf>
    <xf numFmtId="0" fontId="9" fillId="6" borderId="52" xfId="2" applyFont="1" applyFill="1" applyBorder="1" applyAlignment="1">
      <alignment vertical="center" wrapText="1"/>
    </xf>
    <xf numFmtId="0" fontId="9" fillId="6" borderId="0" xfId="2" applyFont="1" applyFill="1" applyBorder="1" applyAlignment="1">
      <alignment horizontal="center" vertical="center"/>
    </xf>
    <xf numFmtId="0" fontId="9" fillId="6" borderId="37" xfId="2" applyFont="1" applyFill="1" applyBorder="1" applyAlignment="1">
      <alignment horizontal="center" vertical="center"/>
    </xf>
    <xf numFmtId="0" fontId="9" fillId="3" borderId="52" xfId="2" applyFont="1" applyFill="1" applyBorder="1" applyAlignment="1">
      <alignment horizontal="center" vertical="center"/>
    </xf>
    <xf numFmtId="0" fontId="9" fillId="3" borderId="53" xfId="2" applyFont="1" applyFill="1" applyBorder="1" applyAlignment="1">
      <alignment horizontal="center" vertical="center"/>
    </xf>
    <xf numFmtId="0" fontId="9" fillId="0" borderId="0" xfId="2" applyFont="1" applyFill="1" applyBorder="1" applyAlignment="1">
      <alignment horizontal="center" vertical="center" wrapText="1"/>
    </xf>
    <xf numFmtId="0" fontId="9" fillId="0" borderId="54" xfId="0" applyFont="1" applyBorder="1" applyAlignment="1">
      <alignment horizontal="center" vertical="center" wrapText="1"/>
    </xf>
    <xf numFmtId="0" fontId="9" fillId="0" borderId="55" xfId="2" applyFont="1" applyBorder="1" applyAlignment="1">
      <alignment horizontal="center" vertical="center" wrapText="1"/>
    </xf>
    <xf numFmtId="0" fontId="6" fillId="5" borderId="42" xfId="2" applyFill="1" applyBorder="1" applyAlignment="1">
      <alignment horizontal="center" vertical="center"/>
    </xf>
    <xf numFmtId="0" fontId="12"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6" fillId="0" borderId="28" xfId="2" applyBorder="1" applyAlignment="1">
      <alignment horizontal="center" vertical="center"/>
    </xf>
    <xf numFmtId="0" fontId="6" fillId="0" borderId="29" xfId="2" applyBorder="1" applyAlignment="1">
      <alignment horizontal="center" vertical="center"/>
    </xf>
    <xf numFmtId="0" fontId="9" fillId="7" borderId="28" xfId="2" applyFont="1" applyFill="1" applyBorder="1" applyAlignment="1">
      <alignment horizontal="center" vertical="center" wrapText="1"/>
    </xf>
    <xf numFmtId="0" fontId="9" fillId="3" borderId="29" xfId="2" applyFont="1" applyFill="1" applyBorder="1" applyAlignment="1">
      <alignment horizontal="center" vertical="center" wrapText="1"/>
    </xf>
    <xf numFmtId="0" fontId="9" fillId="8" borderId="26" xfId="2" applyFont="1" applyFill="1" applyBorder="1" applyAlignment="1">
      <alignment horizontal="center" vertical="center" wrapText="1"/>
    </xf>
    <xf numFmtId="0" fontId="9" fillId="9" borderId="27" xfId="2" applyFont="1" applyFill="1" applyBorder="1" applyAlignment="1">
      <alignment horizontal="center" vertical="center" wrapText="1"/>
    </xf>
    <xf numFmtId="0" fontId="9" fillId="0" borderId="32" xfId="2"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2" applyFont="1" applyBorder="1" applyAlignment="1">
      <alignment horizontal="center" vertical="center" wrapText="1"/>
    </xf>
    <xf numFmtId="0" fontId="13" fillId="0" borderId="42" xfId="2" applyFont="1" applyBorder="1" applyAlignment="1">
      <alignment horizontal="center" vertical="center" wrapText="1"/>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6" fillId="0" borderId="42" xfId="2" applyBorder="1" applyAlignment="1"/>
    <xf numFmtId="165" fontId="6" fillId="0" borderId="42" xfId="2" applyNumberFormat="1" applyBorder="1" applyAlignment="1">
      <alignment horizontal="center" vertical="center"/>
    </xf>
    <xf numFmtId="3" fontId="1" fillId="0" borderId="42" xfId="2" applyNumberFormat="1" applyFont="1" applyBorder="1" applyAlignment="1">
      <alignment horizontal="center" vertical="center"/>
    </xf>
    <xf numFmtId="164" fontId="2" fillId="0" borderId="42" xfId="2" applyNumberFormat="1" applyFont="1" applyBorder="1" applyAlignment="1">
      <alignment horizontal="center" vertical="center"/>
    </xf>
    <xf numFmtId="164" fontId="2" fillId="0" borderId="42" xfId="3" applyNumberFormat="1" applyFont="1" applyBorder="1" applyAlignment="1">
      <alignment horizontal="center" vertical="center"/>
    </xf>
    <xf numFmtId="164" fontId="0" fillId="0" borderId="42" xfId="3" applyNumberFormat="1" applyFont="1" applyBorder="1" applyAlignment="1">
      <alignment horizontal="center" vertical="center"/>
    </xf>
    <xf numFmtId="3" fontId="6" fillId="0" borderId="0" xfId="2" applyNumberFormat="1" applyAlignment="1"/>
    <xf numFmtId="0" fontId="6" fillId="0" borderId="13" xfId="2" applyBorder="1" applyAlignment="1">
      <alignment horizontal="center" vertical="center"/>
    </xf>
    <xf numFmtId="0" fontId="9" fillId="3" borderId="34" xfId="2" applyFont="1" applyFill="1" applyBorder="1" applyAlignment="1">
      <alignment horizontal="center" vertical="center" wrapText="1"/>
    </xf>
    <xf numFmtId="0" fontId="9" fillId="8" borderId="34" xfId="2" applyFont="1" applyFill="1" applyBorder="1" applyAlignment="1">
      <alignment horizontal="center" vertical="center" wrapText="1"/>
    </xf>
    <xf numFmtId="0" fontId="9" fillId="9" borderId="14" xfId="2" applyFont="1" applyFill="1" applyBorder="1" applyAlignment="1">
      <alignment horizontal="center" vertical="center" wrapText="1"/>
    </xf>
    <xf numFmtId="0" fontId="6" fillId="0" borderId="16" xfId="0" applyFont="1" applyBorder="1" applyAlignment="1">
      <alignment vertical="top"/>
    </xf>
    <xf numFmtId="1" fontId="0" fillId="0" borderId="42" xfId="0" applyNumberFormat="1" applyBorder="1" applyAlignment="1">
      <alignment vertical="top"/>
    </xf>
    <xf numFmtId="1" fontId="0" fillId="0" borderId="17" xfId="0" applyNumberFormat="1" applyBorder="1" applyAlignment="1">
      <alignment vertical="top"/>
    </xf>
    <xf numFmtId="0" fontId="6" fillId="0" borderId="19" xfId="0" applyFont="1" applyBorder="1" applyAlignment="1">
      <alignment vertical="top"/>
    </xf>
    <xf numFmtId="1" fontId="0" fillId="0" borderId="46" xfId="0" applyNumberFormat="1" applyBorder="1" applyAlignment="1">
      <alignment vertical="top"/>
    </xf>
    <xf numFmtId="1" fontId="0" fillId="0" borderId="20" xfId="0" applyNumberFormat="1" applyBorder="1" applyAlignment="1">
      <alignment vertical="top"/>
    </xf>
    <xf numFmtId="0" fontId="6" fillId="0" borderId="56" xfId="2" applyBorder="1" applyAlignment="1"/>
    <xf numFmtId="165" fontId="6" fillId="0" borderId="56" xfId="2" applyNumberFormat="1" applyBorder="1" applyAlignment="1">
      <alignment horizontal="center" vertical="center"/>
    </xf>
    <xf numFmtId="0" fontId="14" fillId="0" borderId="42" xfId="0" applyFont="1" applyBorder="1" applyAlignment="1">
      <alignment horizontal="center" vertical="center"/>
    </xf>
    <xf numFmtId="0" fontId="2" fillId="0" borderId="42" xfId="0" applyFont="1" applyBorder="1" applyAlignment="1">
      <alignment vertical="center"/>
    </xf>
    <xf numFmtId="0" fontId="0" fillId="0" borderId="42" xfId="0" applyBorder="1" applyAlignment="1">
      <alignment horizontal="left" vertical="center" wrapText="1"/>
    </xf>
    <xf numFmtId="0" fontId="9" fillId="6" borderId="36" xfId="0" applyFont="1" applyFill="1" applyBorder="1" applyAlignment="1">
      <alignment horizontal="center" vertical="center"/>
    </xf>
    <xf numFmtId="0" fontId="9" fillId="6" borderId="57" xfId="0" applyFont="1" applyFill="1" applyBorder="1" applyAlignment="1">
      <alignment horizontal="center" vertical="center"/>
    </xf>
    <xf numFmtId="0" fontId="9" fillId="6" borderId="50" xfId="0" applyFont="1" applyFill="1" applyBorder="1" applyAlignment="1">
      <alignment horizontal="center" vertical="center"/>
    </xf>
    <xf numFmtId="0" fontId="9" fillId="7" borderId="57" xfId="0" applyFont="1" applyFill="1" applyBorder="1" applyAlignment="1">
      <alignment horizontal="center" vertical="center" wrapText="1"/>
    </xf>
    <xf numFmtId="0" fontId="9" fillId="6" borderId="58" xfId="0" applyFont="1" applyFill="1" applyBorder="1" applyAlignment="1">
      <alignment horizontal="center" vertical="center"/>
    </xf>
    <xf numFmtId="0" fontId="9" fillId="3" borderId="5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8" borderId="57"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9" borderId="57" xfId="0" applyFont="1" applyFill="1" applyBorder="1" applyAlignment="1">
      <alignment horizontal="center" vertical="center" wrapText="1"/>
    </xf>
    <xf numFmtId="0" fontId="0" fillId="0" borderId="0" xfId="0" applyAlignment="1">
      <alignment vertical="center"/>
    </xf>
  </cellXfs>
  <cellStyles count="4">
    <cellStyle name="Normale" xfId="0" builtinId="0"/>
    <cellStyle name="Normale 2" xfId="2"/>
    <cellStyle name="Percentuale" xfId="1" builtinId="5"/>
    <cellStyle name="Percentuale 2" xfId="3"/>
  </cellStyles>
  <dxfs count="3">
    <dxf>
      <font>
        <color theme="0"/>
      </font>
      <fill>
        <patternFill>
          <bgColor theme="0"/>
        </patternFill>
      </fill>
    </dxf>
    <dxf>
      <font>
        <color auto="1"/>
      </font>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23</xdr:col>
      <xdr:colOff>133350</xdr:colOff>
      <xdr:row>4</xdr:row>
      <xdr:rowOff>142875</xdr:rowOff>
    </xdr:from>
    <xdr:to>
      <xdr:col>23</xdr:col>
      <xdr:colOff>523875</xdr:colOff>
      <xdr:row>4</xdr:row>
      <xdr:rowOff>333375</xdr:rowOff>
    </xdr:to>
    <xdr:sp macro="" textlink="">
      <xdr:nvSpPr>
        <xdr:cNvPr id="2" name="Freccia a destra 1"/>
        <xdr:cNvSpPr/>
      </xdr:nvSpPr>
      <xdr:spPr>
        <a:xfrm>
          <a:off x="14211300" y="1038225"/>
          <a:ext cx="390525"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19</xdr:col>
      <xdr:colOff>409418</xdr:colOff>
      <xdr:row>25</xdr:row>
      <xdr:rowOff>62869</xdr:rowOff>
    </xdr:to>
    <xdr:pic>
      <xdr:nvPicPr>
        <xdr:cNvPr id="2" name="Immagine 1"/>
        <xdr:cNvPicPr>
          <a:picLocks noChangeAspect="1"/>
        </xdr:cNvPicPr>
      </xdr:nvPicPr>
      <xdr:blipFill>
        <a:blip xmlns:r="http://schemas.openxmlformats.org/officeDocument/2006/relationships" r:embed="rId1"/>
        <a:stretch>
          <a:fillRect/>
        </a:stretch>
      </xdr:blipFill>
      <xdr:spPr>
        <a:xfrm>
          <a:off x="609600" y="381000"/>
          <a:ext cx="11382218" cy="4444369"/>
        </a:xfrm>
        <a:prstGeom prst="rect">
          <a:avLst/>
        </a:prstGeom>
      </xdr:spPr>
    </xdr:pic>
    <xdr:clientData/>
  </xdr:twoCellAnchor>
  <xdr:twoCellAnchor editAs="oneCell">
    <xdr:from>
      <xdr:col>1</xdr:col>
      <xdr:colOff>0</xdr:colOff>
      <xdr:row>27</xdr:row>
      <xdr:rowOff>0</xdr:rowOff>
    </xdr:from>
    <xdr:to>
      <xdr:col>11</xdr:col>
      <xdr:colOff>402899</xdr:colOff>
      <xdr:row>48</xdr:row>
      <xdr:rowOff>120753</xdr:rowOff>
    </xdr:to>
    <xdr:pic>
      <xdr:nvPicPr>
        <xdr:cNvPr id="3" name="Immagine 2"/>
        <xdr:cNvPicPr>
          <a:picLocks noChangeAspect="1"/>
        </xdr:cNvPicPr>
      </xdr:nvPicPr>
      <xdr:blipFill>
        <a:blip xmlns:r="http://schemas.openxmlformats.org/officeDocument/2006/relationships" r:embed="rId2"/>
        <a:stretch>
          <a:fillRect/>
        </a:stretch>
      </xdr:blipFill>
      <xdr:spPr>
        <a:xfrm>
          <a:off x="609600" y="5143500"/>
          <a:ext cx="6498899" cy="41212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428625</xdr:colOff>
      <xdr:row>2</xdr:row>
      <xdr:rowOff>95250</xdr:rowOff>
    </xdr:from>
    <xdr:to>
      <xdr:col>7</xdr:col>
      <xdr:colOff>385639</xdr:colOff>
      <xdr:row>3</xdr:row>
      <xdr:rowOff>330238</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77475" y="485775"/>
          <a:ext cx="1338139" cy="8064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495300</xdr:colOff>
      <xdr:row>2</xdr:row>
      <xdr:rowOff>95250</xdr:rowOff>
    </xdr:from>
    <xdr:to>
      <xdr:col>7</xdr:col>
      <xdr:colOff>452314</xdr:colOff>
      <xdr:row>3</xdr:row>
      <xdr:rowOff>330238</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6050" y="485775"/>
          <a:ext cx="1338139" cy="8064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180975</xdr:colOff>
      <xdr:row>2</xdr:row>
      <xdr:rowOff>76200</xdr:rowOff>
    </xdr:from>
    <xdr:to>
      <xdr:col>8</xdr:col>
      <xdr:colOff>671389</xdr:colOff>
      <xdr:row>3</xdr:row>
      <xdr:rowOff>311188</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7075" y="466725"/>
          <a:ext cx="1338139" cy="8064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uglio_Mens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8%20ap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0%20Magg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3%20Magg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3%20%20Magg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Mail (2)"/>
      <sheetName val="P Mail"/>
      <sheetName val="P Tel"/>
      <sheetName val="report1596618128697"/>
      <sheetName val="Telefono"/>
      <sheetName val="Mail"/>
      <sheetName val="Foglio5"/>
      <sheetName val="Mail per Coda"/>
      <sheetName val="Luglio"/>
    </sheetNames>
    <sheetDataSet>
      <sheetData sheetId="0"/>
      <sheetData sheetId="1"/>
      <sheetData sheetId="2"/>
      <sheetData sheetId="3"/>
      <sheetData sheetId="4"/>
      <sheetData sheetId="5"/>
      <sheetData sheetId="6"/>
      <sheetData sheetId="7"/>
      <sheetData sheetId="8">
        <row r="6">
          <cell r="E6" t="str">
            <v>Ricevute</v>
          </cell>
          <cell r="F6" t="str">
            <v>Non entrate in ACD</v>
          </cell>
          <cell r="G6" t="str">
            <v>Entrate in ACD</v>
          </cell>
          <cell r="H6" t="str">
            <v>Servite</v>
          </cell>
          <cell r="I6" t="str">
            <v>Abb.ate in ACD</v>
          </cell>
        </row>
        <row r="7">
          <cell r="D7">
            <v>44013</v>
          </cell>
          <cell r="E7">
            <v>634</v>
          </cell>
          <cell r="F7">
            <v>82</v>
          </cell>
          <cell r="G7">
            <v>552</v>
          </cell>
          <cell r="H7">
            <v>522</v>
          </cell>
          <cell r="I7">
            <v>30</v>
          </cell>
          <cell r="U7" t="str">
            <v>Entrate in ACD</v>
          </cell>
          <cell r="V7" t="str">
            <v>Servite</v>
          </cell>
          <cell r="W7" t="str">
            <v>Abb.ate in ACD</v>
          </cell>
        </row>
        <row r="8">
          <cell r="D8">
            <v>44014</v>
          </cell>
          <cell r="E8">
            <v>603</v>
          </cell>
          <cell r="F8">
            <v>75</v>
          </cell>
          <cell r="G8">
            <v>528</v>
          </cell>
          <cell r="H8">
            <v>469</v>
          </cell>
          <cell r="I8">
            <v>59</v>
          </cell>
          <cell r="T8" t="str">
            <v>Lunedì</v>
          </cell>
          <cell r="U8">
            <v>351.66666666666669</v>
          </cell>
          <cell r="V8">
            <v>308.33333333333331</v>
          </cell>
          <cell r="W8">
            <v>43.333333333333336</v>
          </cell>
        </row>
        <row r="9">
          <cell r="D9">
            <v>44015</v>
          </cell>
          <cell r="E9">
            <v>483</v>
          </cell>
          <cell r="F9">
            <v>62</v>
          </cell>
          <cell r="G9">
            <v>421</v>
          </cell>
          <cell r="H9">
            <v>387</v>
          </cell>
          <cell r="I9">
            <v>34</v>
          </cell>
          <cell r="T9" t="str">
            <v>Martedì</v>
          </cell>
          <cell r="U9">
            <v>363.5</v>
          </cell>
          <cell r="V9">
            <v>302.5</v>
          </cell>
          <cell r="W9">
            <v>61</v>
          </cell>
        </row>
        <row r="10">
          <cell r="D10">
            <v>44016</v>
          </cell>
          <cell r="E10">
            <v>46</v>
          </cell>
          <cell r="F10">
            <v>10</v>
          </cell>
          <cell r="G10">
            <v>36</v>
          </cell>
          <cell r="H10">
            <v>34</v>
          </cell>
          <cell r="I10">
            <v>2</v>
          </cell>
          <cell r="T10" t="str">
            <v>Mercoledì</v>
          </cell>
          <cell r="U10">
            <v>388.6</v>
          </cell>
          <cell r="V10">
            <v>339.6</v>
          </cell>
          <cell r="W10">
            <v>49</v>
          </cell>
        </row>
        <row r="11">
          <cell r="D11">
            <v>44018</v>
          </cell>
          <cell r="E11">
            <v>489</v>
          </cell>
          <cell r="F11">
            <v>73</v>
          </cell>
          <cell r="G11">
            <v>416</v>
          </cell>
          <cell r="H11">
            <v>360</v>
          </cell>
          <cell r="I11">
            <v>56</v>
          </cell>
          <cell r="T11" t="str">
            <v>Giovedì</v>
          </cell>
          <cell r="U11">
            <v>391.75</v>
          </cell>
          <cell r="V11">
            <v>329.75</v>
          </cell>
          <cell r="W11">
            <v>62</v>
          </cell>
        </row>
        <row r="12">
          <cell r="D12">
            <v>44019</v>
          </cell>
          <cell r="E12">
            <v>517</v>
          </cell>
          <cell r="F12">
            <v>75</v>
          </cell>
          <cell r="G12">
            <v>442</v>
          </cell>
          <cell r="H12">
            <v>381</v>
          </cell>
          <cell r="I12">
            <v>61</v>
          </cell>
          <cell r="T12" t="str">
            <v>Venerdì</v>
          </cell>
          <cell r="U12">
            <v>324.25</v>
          </cell>
          <cell r="V12">
            <v>287.75</v>
          </cell>
          <cell r="W12">
            <v>36.5</v>
          </cell>
        </row>
        <row r="13">
          <cell r="D13">
            <v>44020</v>
          </cell>
          <cell r="E13">
            <v>456</v>
          </cell>
          <cell r="F13">
            <v>70</v>
          </cell>
          <cell r="G13">
            <v>386</v>
          </cell>
          <cell r="H13">
            <v>356</v>
          </cell>
          <cell r="I13">
            <v>30</v>
          </cell>
          <cell r="T13" t="str">
            <v>Sabato</v>
          </cell>
          <cell r="U13">
            <v>31.5</v>
          </cell>
          <cell r="V13">
            <v>30.5</v>
          </cell>
          <cell r="W13">
            <v>1</v>
          </cell>
        </row>
        <row r="14">
          <cell r="D14">
            <v>44021</v>
          </cell>
          <cell r="E14">
            <v>395</v>
          </cell>
          <cell r="F14">
            <v>49</v>
          </cell>
          <cell r="G14">
            <v>346</v>
          </cell>
          <cell r="H14">
            <v>315</v>
          </cell>
          <cell r="I14">
            <v>31</v>
          </cell>
        </row>
        <row r="15">
          <cell r="D15">
            <v>44022</v>
          </cell>
          <cell r="E15">
            <v>336</v>
          </cell>
          <cell r="F15">
            <v>51</v>
          </cell>
          <cell r="G15">
            <v>285</v>
          </cell>
          <cell r="H15">
            <v>268</v>
          </cell>
          <cell r="I15">
            <v>17</v>
          </cell>
        </row>
        <row r="16">
          <cell r="D16">
            <v>44025</v>
          </cell>
          <cell r="E16">
            <v>394</v>
          </cell>
          <cell r="F16">
            <v>59</v>
          </cell>
          <cell r="G16">
            <v>335</v>
          </cell>
          <cell r="H16">
            <v>302</v>
          </cell>
          <cell r="I16">
            <v>33</v>
          </cell>
        </row>
        <row r="17">
          <cell r="D17">
            <v>44026</v>
          </cell>
          <cell r="E17">
            <v>411</v>
          </cell>
          <cell r="F17">
            <v>64</v>
          </cell>
          <cell r="G17">
            <v>347</v>
          </cell>
          <cell r="H17">
            <v>332</v>
          </cell>
          <cell r="I17">
            <v>15</v>
          </cell>
        </row>
        <row r="18">
          <cell r="D18">
            <v>44027</v>
          </cell>
          <cell r="E18">
            <v>401</v>
          </cell>
          <cell r="F18">
            <v>58</v>
          </cell>
          <cell r="G18">
            <v>343</v>
          </cell>
          <cell r="H18">
            <v>305</v>
          </cell>
          <cell r="I18">
            <v>38</v>
          </cell>
        </row>
        <row r="19">
          <cell r="D19">
            <v>44028</v>
          </cell>
          <cell r="E19">
            <v>359</v>
          </cell>
          <cell r="F19">
            <v>51</v>
          </cell>
          <cell r="G19">
            <v>308</v>
          </cell>
          <cell r="H19">
            <v>277</v>
          </cell>
          <cell r="I19">
            <v>31</v>
          </cell>
        </row>
        <row r="20">
          <cell r="D20">
            <v>44029</v>
          </cell>
          <cell r="E20">
            <v>290</v>
          </cell>
          <cell r="F20">
            <v>34</v>
          </cell>
          <cell r="G20">
            <v>256</v>
          </cell>
          <cell r="H20">
            <v>240</v>
          </cell>
          <cell r="I20">
            <v>16</v>
          </cell>
        </row>
        <row r="21">
          <cell r="D21">
            <v>44030</v>
          </cell>
          <cell r="E21">
            <v>36</v>
          </cell>
          <cell r="F21">
            <v>5</v>
          </cell>
          <cell r="G21">
            <v>31</v>
          </cell>
          <cell r="H21">
            <v>31</v>
          </cell>
          <cell r="I21">
            <v>0</v>
          </cell>
        </row>
        <row r="22">
          <cell r="D22">
            <v>44032</v>
          </cell>
          <cell r="E22">
            <v>625</v>
          </cell>
          <cell r="F22">
            <v>102</v>
          </cell>
          <cell r="G22">
            <v>523</v>
          </cell>
          <cell r="H22">
            <v>367</v>
          </cell>
          <cell r="I22">
            <v>156</v>
          </cell>
        </row>
        <row r="23">
          <cell r="D23">
            <v>44033</v>
          </cell>
          <cell r="E23">
            <v>338</v>
          </cell>
          <cell r="F23">
            <v>51</v>
          </cell>
          <cell r="G23">
            <v>287</v>
          </cell>
          <cell r="H23">
            <v>227</v>
          </cell>
          <cell r="I23">
            <v>60</v>
          </cell>
        </row>
        <row r="24">
          <cell r="D24">
            <v>44034</v>
          </cell>
          <cell r="E24">
            <v>416</v>
          </cell>
          <cell r="F24">
            <v>63</v>
          </cell>
          <cell r="G24">
            <v>353</v>
          </cell>
          <cell r="H24">
            <v>299</v>
          </cell>
          <cell r="I24">
            <v>54</v>
          </cell>
        </row>
        <row r="25">
          <cell r="D25">
            <v>44035</v>
          </cell>
          <cell r="E25">
            <v>402</v>
          </cell>
          <cell r="F25">
            <v>53</v>
          </cell>
          <cell r="G25">
            <v>349</v>
          </cell>
          <cell r="H25">
            <v>279</v>
          </cell>
          <cell r="I25">
            <v>70</v>
          </cell>
        </row>
        <row r="26">
          <cell r="D26">
            <v>44036</v>
          </cell>
          <cell r="E26">
            <v>351</v>
          </cell>
          <cell r="F26">
            <v>54</v>
          </cell>
          <cell r="G26">
            <v>297</v>
          </cell>
          <cell r="H26">
            <v>258</v>
          </cell>
          <cell r="I26">
            <v>39</v>
          </cell>
        </row>
        <row r="27">
          <cell r="D27">
            <v>44037</v>
          </cell>
          <cell r="E27">
            <v>34</v>
          </cell>
          <cell r="F27">
            <v>7</v>
          </cell>
          <cell r="G27">
            <v>27</v>
          </cell>
          <cell r="H27">
            <v>27</v>
          </cell>
          <cell r="I27">
            <v>0</v>
          </cell>
        </row>
        <row r="28">
          <cell r="D28">
            <v>44039</v>
          </cell>
          <cell r="E28">
            <v>364</v>
          </cell>
          <cell r="F28">
            <v>60</v>
          </cell>
          <cell r="G28">
            <v>304</v>
          </cell>
          <cell r="H28">
            <v>263</v>
          </cell>
          <cell r="I28">
            <v>41</v>
          </cell>
        </row>
        <row r="29">
          <cell r="D29">
            <v>44040</v>
          </cell>
          <cell r="E29">
            <v>444</v>
          </cell>
          <cell r="F29">
            <v>66</v>
          </cell>
          <cell r="G29">
            <v>378</v>
          </cell>
          <cell r="H29">
            <v>270</v>
          </cell>
          <cell r="I29">
            <v>108</v>
          </cell>
        </row>
        <row r="30">
          <cell r="D30">
            <v>44041</v>
          </cell>
          <cell r="E30">
            <v>363</v>
          </cell>
          <cell r="F30">
            <v>54</v>
          </cell>
          <cell r="G30">
            <v>309</v>
          </cell>
          <cell r="H30">
            <v>216</v>
          </cell>
          <cell r="I30">
            <v>93</v>
          </cell>
        </row>
        <row r="31">
          <cell r="D31">
            <v>44042</v>
          </cell>
          <cell r="E31">
            <v>408</v>
          </cell>
          <cell r="F31">
            <v>64</v>
          </cell>
          <cell r="G31">
            <v>344</v>
          </cell>
          <cell r="H31">
            <v>256</v>
          </cell>
          <cell r="I31">
            <v>88</v>
          </cell>
        </row>
        <row r="32">
          <cell r="D32">
            <v>44043</v>
          </cell>
          <cell r="E32">
            <v>348</v>
          </cell>
          <cell r="F32">
            <v>54</v>
          </cell>
          <cell r="G32">
            <v>294</v>
          </cell>
          <cell r="H32">
            <v>238</v>
          </cell>
          <cell r="I32">
            <v>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Num"/>
      <sheetName val="P bil"/>
      <sheetName val="P Full"/>
      <sheetName val="P ST Mensile"/>
      <sheetName val="P Service Time"/>
      <sheetName val="Master"/>
      <sheetName val="Giornaliero Aprile"/>
      <sheetName val="Mensile Aprile"/>
      <sheetName val="Fatture"/>
      <sheetName val="Scheletro Giornaliero"/>
      <sheetName val="Scheletro Mensile"/>
      <sheetName val="Giornaliero Marzo"/>
      <sheetName val="Mensile Marzo"/>
    </sheetNames>
    <sheetDataSet>
      <sheetData sheetId="0"/>
      <sheetData sheetId="1"/>
      <sheetData sheetId="2"/>
      <sheetData sheetId="3"/>
      <sheetData sheetId="4"/>
      <sheetData sheetId="5"/>
      <sheetData sheetId="6"/>
      <sheetData sheetId="7"/>
      <sheetData sheetId="8">
        <row r="4">
          <cell r="C4" t="str">
            <v>%</v>
          </cell>
          <cell r="D4">
            <v>65</v>
          </cell>
          <cell r="E4">
            <v>14690</v>
          </cell>
          <cell r="F4">
            <v>36</v>
          </cell>
          <cell r="G4">
            <v>11626</v>
          </cell>
        </row>
        <row r="5">
          <cell r="C5">
            <v>0</v>
          </cell>
          <cell r="D5">
            <v>829</v>
          </cell>
          <cell r="E5">
            <v>185033</v>
          </cell>
          <cell r="F5">
            <v>570</v>
          </cell>
          <cell r="G5">
            <v>140313</v>
          </cell>
        </row>
        <row r="6">
          <cell r="C6">
            <v>1</v>
          </cell>
          <cell r="D6">
            <v>14</v>
          </cell>
          <cell r="E6">
            <v>2013</v>
          </cell>
          <cell r="F6">
            <v>8</v>
          </cell>
          <cell r="G6">
            <v>1058</v>
          </cell>
        </row>
        <row r="7">
          <cell r="C7">
            <v>2</v>
          </cell>
          <cell r="D7">
            <v>7</v>
          </cell>
          <cell r="E7">
            <v>1220</v>
          </cell>
          <cell r="F7">
            <v>5</v>
          </cell>
          <cell r="G7">
            <v>918</v>
          </cell>
        </row>
        <row r="8">
          <cell r="C8">
            <v>3</v>
          </cell>
          <cell r="D8">
            <v>3130</v>
          </cell>
          <cell r="E8">
            <v>771499</v>
          </cell>
          <cell r="F8">
            <v>2151</v>
          </cell>
          <cell r="G8">
            <v>592048</v>
          </cell>
        </row>
        <row r="9">
          <cell r="C9">
            <v>4</v>
          </cell>
          <cell r="D9">
            <v>5</v>
          </cell>
          <cell r="E9">
            <v>1652</v>
          </cell>
          <cell r="F9">
            <v>4</v>
          </cell>
          <cell r="G9">
            <v>1426</v>
          </cell>
        </row>
        <row r="10">
          <cell r="C10">
            <v>5</v>
          </cell>
          <cell r="D10">
            <v>12</v>
          </cell>
          <cell r="E10">
            <v>1997</v>
          </cell>
          <cell r="F10">
            <v>6</v>
          </cell>
          <cell r="G10">
            <v>1477</v>
          </cell>
        </row>
        <row r="11">
          <cell r="C11">
            <v>6</v>
          </cell>
          <cell r="D11">
            <v>25</v>
          </cell>
          <cell r="E11">
            <v>7042</v>
          </cell>
          <cell r="F11">
            <v>18</v>
          </cell>
          <cell r="G11">
            <v>4867</v>
          </cell>
        </row>
        <row r="12">
          <cell r="C12">
            <v>7</v>
          </cell>
          <cell r="D12">
            <v>15</v>
          </cell>
          <cell r="E12">
            <v>2608</v>
          </cell>
          <cell r="F12">
            <v>11</v>
          </cell>
          <cell r="G12">
            <v>1793</v>
          </cell>
        </row>
        <row r="13">
          <cell r="C13">
            <v>8</v>
          </cell>
          <cell r="D13">
            <v>31</v>
          </cell>
          <cell r="E13">
            <v>8282</v>
          </cell>
          <cell r="F13">
            <v>25</v>
          </cell>
          <cell r="G13">
            <v>6294</v>
          </cell>
        </row>
        <row r="14">
          <cell r="C14">
            <v>9</v>
          </cell>
          <cell r="D14">
            <v>14</v>
          </cell>
          <cell r="E14">
            <v>2984</v>
          </cell>
          <cell r="F14">
            <v>11</v>
          </cell>
          <cell r="G14">
            <v>2390</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F5">
            <v>570</v>
          </cell>
        </row>
        <row r="6">
          <cell r="F6">
            <v>8</v>
          </cell>
        </row>
        <row r="7">
          <cell r="F7">
            <v>5</v>
          </cell>
        </row>
        <row r="8">
          <cell r="F8">
            <v>2151</v>
          </cell>
        </row>
        <row r="9">
          <cell r="F9">
            <v>4</v>
          </cell>
        </row>
        <row r="10">
          <cell r="F10">
            <v>6</v>
          </cell>
        </row>
        <row r="11">
          <cell r="F11">
            <v>18</v>
          </cell>
        </row>
        <row r="12">
          <cell r="F12">
            <v>11</v>
          </cell>
        </row>
        <row r="13">
          <cell r="F13">
            <v>25</v>
          </cell>
        </row>
        <row r="14">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C5">
            <v>0</v>
          </cell>
          <cell r="F5">
            <v>570</v>
          </cell>
        </row>
        <row r="6">
          <cell r="C6">
            <v>1</v>
          </cell>
          <cell r="F6">
            <v>8</v>
          </cell>
        </row>
        <row r="7">
          <cell r="C7">
            <v>2</v>
          </cell>
          <cell r="F7">
            <v>5</v>
          </cell>
        </row>
        <row r="8">
          <cell r="C8">
            <v>3</v>
          </cell>
          <cell r="F8">
            <v>2151</v>
          </cell>
        </row>
        <row r="9">
          <cell r="C9">
            <v>4</v>
          </cell>
          <cell r="F9">
            <v>4</v>
          </cell>
        </row>
        <row r="10">
          <cell r="C10">
            <v>5</v>
          </cell>
          <cell r="F10">
            <v>6</v>
          </cell>
        </row>
        <row r="11">
          <cell r="C11">
            <v>6</v>
          </cell>
          <cell r="F11">
            <v>18</v>
          </cell>
        </row>
        <row r="12">
          <cell r="C12">
            <v>7</v>
          </cell>
          <cell r="F12">
            <v>11</v>
          </cell>
        </row>
        <row r="13">
          <cell r="C13">
            <v>8</v>
          </cell>
          <cell r="F13">
            <v>25</v>
          </cell>
        </row>
        <row r="14">
          <cell r="C14">
            <v>9</v>
          </cell>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bbandonate"/>
      <sheetName val="P Num"/>
      <sheetName val="P bil"/>
      <sheetName val="P Full"/>
      <sheetName val="P Distinti"/>
      <sheetName val="P ST Mensile"/>
      <sheetName val="P Service Time"/>
      <sheetName val="Master"/>
      <sheetName val="Elenco DNIS"/>
      <sheetName val="Fatture"/>
      <sheetName val="Giornaliero Maggio"/>
      <sheetName val="Mensile Maggio"/>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row r="4">
          <cell r="C4" t="str">
            <v>%</v>
          </cell>
        </row>
        <row r="5">
          <cell r="C5">
            <v>0</v>
          </cell>
        </row>
        <row r="6">
          <cell r="C6">
            <v>1</v>
          </cell>
        </row>
        <row r="7">
          <cell r="C7">
            <v>2</v>
          </cell>
        </row>
        <row r="8">
          <cell r="C8">
            <v>3</v>
          </cell>
        </row>
        <row r="9">
          <cell r="C9">
            <v>4</v>
          </cell>
        </row>
        <row r="10">
          <cell r="C10">
            <v>5</v>
          </cell>
        </row>
        <row r="11">
          <cell r="C11">
            <v>6</v>
          </cell>
        </row>
        <row r="12">
          <cell r="C12">
            <v>7</v>
          </cell>
        </row>
        <row r="13">
          <cell r="C13">
            <v>8</v>
          </cell>
        </row>
        <row r="14">
          <cell r="C14">
            <v>9</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3:E13"/>
  <sheetViews>
    <sheetView showGridLines="0" workbookViewId="0">
      <selection activeCell="D15" sqref="D15"/>
    </sheetView>
  </sheetViews>
  <sheetFormatPr defaultRowHeight="15" x14ac:dyDescent="0.25"/>
  <cols>
    <col min="2" max="2" width="8.7109375" customWidth="1"/>
    <col min="3" max="3" width="4.7109375" customWidth="1"/>
    <col min="4" max="4" width="28.28515625" style="156" bestFit="1" customWidth="1"/>
    <col min="5" max="5" width="122.7109375" customWidth="1"/>
  </cols>
  <sheetData>
    <row r="3" spans="2:5" ht="31.5" x14ac:dyDescent="0.25">
      <c r="D3" s="143" t="s">
        <v>138</v>
      </c>
      <c r="E3" s="143" t="s">
        <v>139</v>
      </c>
    </row>
    <row r="4" spans="2:5" ht="30" x14ac:dyDescent="0.25">
      <c r="D4" s="144" t="s">
        <v>140</v>
      </c>
      <c r="E4" s="145" t="s">
        <v>141</v>
      </c>
    </row>
    <row r="5" spans="2:5" ht="30" x14ac:dyDescent="0.25">
      <c r="D5" s="144" t="s">
        <v>142</v>
      </c>
      <c r="E5" s="145" t="s">
        <v>143</v>
      </c>
    </row>
    <row r="6" spans="2:5" x14ac:dyDescent="0.25">
      <c r="D6" s="144" t="s">
        <v>144</v>
      </c>
      <c r="E6" s="145" t="s">
        <v>145</v>
      </c>
    </row>
    <row r="7" spans="2:5" x14ac:dyDescent="0.25">
      <c r="B7" s="146"/>
      <c r="C7" s="147"/>
      <c r="D7" s="144" t="s">
        <v>118</v>
      </c>
      <c r="E7" s="145" t="s">
        <v>146</v>
      </c>
    </row>
    <row r="8" spans="2:5" x14ac:dyDescent="0.25">
      <c r="B8" s="148"/>
      <c r="C8" s="149"/>
      <c r="D8" s="144" t="s">
        <v>125</v>
      </c>
      <c r="E8" s="145" t="s">
        <v>147</v>
      </c>
    </row>
    <row r="9" spans="2:5" ht="30" x14ac:dyDescent="0.25">
      <c r="B9" s="150"/>
      <c r="C9" s="151"/>
      <c r="D9" s="144" t="s">
        <v>126</v>
      </c>
      <c r="E9" s="145" t="s">
        <v>148</v>
      </c>
    </row>
    <row r="10" spans="2:5" x14ac:dyDescent="0.25">
      <c r="B10" s="152"/>
      <c r="C10" s="153"/>
      <c r="D10" s="144" t="s">
        <v>127</v>
      </c>
      <c r="E10" s="145" t="s">
        <v>149</v>
      </c>
    </row>
    <row r="11" spans="2:5" x14ac:dyDescent="0.25">
      <c r="B11" s="154"/>
      <c r="C11" s="155"/>
      <c r="D11" s="144" t="s">
        <v>150</v>
      </c>
      <c r="E11" s="145" t="s">
        <v>151</v>
      </c>
    </row>
    <row r="12" spans="2:5" x14ac:dyDescent="0.25">
      <c r="D12" s="144" t="s">
        <v>129</v>
      </c>
      <c r="E12" s="145" t="s">
        <v>152</v>
      </c>
    </row>
    <row r="13" spans="2:5" ht="60" x14ac:dyDescent="0.25">
      <c r="D13" s="144" t="s">
        <v>153</v>
      </c>
      <c r="E13" s="145" t="s">
        <v>154</v>
      </c>
    </row>
  </sheetData>
  <mergeCells count="2">
    <mergeCell ref="B7:B9"/>
    <mergeCell ref="B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C2:Y33"/>
  <sheetViews>
    <sheetView showGridLines="0" workbookViewId="0">
      <selection activeCell="P44" sqref="P44"/>
    </sheetView>
  </sheetViews>
  <sheetFormatPr defaultRowHeight="15" customHeight="1" x14ac:dyDescent="0.2"/>
  <cols>
    <col min="1" max="1" width="9.140625" style="92"/>
    <col min="2" max="2" width="3.5703125" style="92" customWidth="1"/>
    <col min="3" max="3" width="9.85546875" style="92" bestFit="1" customWidth="1"/>
    <col min="4" max="4" width="17.42578125" style="92" bestFit="1" customWidth="1"/>
    <col min="5" max="13" width="9.140625" style="92"/>
    <col min="14" max="14" width="5.140625" style="92" bestFit="1" customWidth="1"/>
    <col min="15" max="15" width="10.5703125" style="92" customWidth="1"/>
    <col min="16" max="258" width="9.140625" style="92"/>
    <col min="259" max="259" width="3.5703125" style="92" customWidth="1"/>
    <col min="260" max="260" width="9.85546875" style="92" bestFit="1" customWidth="1"/>
    <col min="261" max="261" width="17.42578125" style="92" bestFit="1" customWidth="1"/>
    <col min="262" max="269" width="9.140625" style="92"/>
    <col min="270" max="270" width="5.140625" style="92" bestFit="1" customWidth="1"/>
    <col min="271" max="271" width="10.5703125" style="92" customWidth="1"/>
    <col min="272" max="514" width="9.140625" style="92"/>
    <col min="515" max="515" width="3.5703125" style="92" customWidth="1"/>
    <col min="516" max="516" width="9.85546875" style="92" bestFit="1" customWidth="1"/>
    <col min="517" max="517" width="17.42578125" style="92" bestFit="1" customWidth="1"/>
    <col min="518" max="525" width="9.140625" style="92"/>
    <col min="526" max="526" width="5.140625" style="92" bestFit="1" customWidth="1"/>
    <col min="527" max="527" width="10.5703125" style="92" customWidth="1"/>
    <col min="528" max="770" width="9.140625" style="92"/>
    <col min="771" max="771" width="3.5703125" style="92" customWidth="1"/>
    <col min="772" max="772" width="9.85546875" style="92" bestFit="1" customWidth="1"/>
    <col min="773" max="773" width="17.42578125" style="92" bestFit="1" customWidth="1"/>
    <col min="774" max="781" width="9.140625" style="92"/>
    <col min="782" max="782" width="5.140625" style="92" bestFit="1" customWidth="1"/>
    <col min="783" max="783" width="10.5703125" style="92" customWidth="1"/>
    <col min="784" max="1026" width="9.140625" style="92"/>
    <col min="1027" max="1027" width="3.5703125" style="92" customWidth="1"/>
    <col min="1028" max="1028" width="9.85546875" style="92" bestFit="1" customWidth="1"/>
    <col min="1029" max="1029" width="17.42578125" style="92" bestFit="1" customWidth="1"/>
    <col min="1030" max="1037" width="9.140625" style="92"/>
    <col min="1038" max="1038" width="5.140625" style="92" bestFit="1" customWidth="1"/>
    <col min="1039" max="1039" width="10.5703125" style="92" customWidth="1"/>
    <col min="1040" max="1282" width="9.140625" style="92"/>
    <col min="1283" max="1283" width="3.5703125" style="92" customWidth="1"/>
    <col min="1284" max="1284" width="9.85546875" style="92" bestFit="1" customWidth="1"/>
    <col min="1285" max="1285" width="17.42578125" style="92" bestFit="1" customWidth="1"/>
    <col min="1286" max="1293" width="9.140625" style="92"/>
    <col min="1294" max="1294" width="5.140625" style="92" bestFit="1" customWidth="1"/>
    <col min="1295" max="1295" width="10.5703125" style="92" customWidth="1"/>
    <col min="1296" max="1538" width="9.140625" style="92"/>
    <col min="1539" max="1539" width="3.5703125" style="92" customWidth="1"/>
    <col min="1540" max="1540" width="9.85546875" style="92" bestFit="1" customWidth="1"/>
    <col min="1541" max="1541" width="17.42578125" style="92" bestFit="1" customWidth="1"/>
    <col min="1542" max="1549" width="9.140625" style="92"/>
    <col min="1550" max="1550" width="5.140625" style="92" bestFit="1" customWidth="1"/>
    <col min="1551" max="1551" width="10.5703125" style="92" customWidth="1"/>
    <col min="1552" max="1794" width="9.140625" style="92"/>
    <col min="1795" max="1795" width="3.5703125" style="92" customWidth="1"/>
    <col min="1796" max="1796" width="9.85546875" style="92" bestFit="1" customWidth="1"/>
    <col min="1797" max="1797" width="17.42578125" style="92" bestFit="1" customWidth="1"/>
    <col min="1798" max="1805" width="9.140625" style="92"/>
    <col min="1806" max="1806" width="5.140625" style="92" bestFit="1" customWidth="1"/>
    <col min="1807" max="1807" width="10.5703125" style="92" customWidth="1"/>
    <col min="1808" max="2050" width="9.140625" style="92"/>
    <col min="2051" max="2051" width="3.5703125" style="92" customWidth="1"/>
    <col min="2052" max="2052" width="9.85546875" style="92" bestFit="1" customWidth="1"/>
    <col min="2053" max="2053" width="17.42578125" style="92" bestFit="1" customWidth="1"/>
    <col min="2054" max="2061" width="9.140625" style="92"/>
    <col min="2062" max="2062" width="5.140625" style="92" bestFit="1" customWidth="1"/>
    <col min="2063" max="2063" width="10.5703125" style="92" customWidth="1"/>
    <col min="2064" max="2306" width="9.140625" style="92"/>
    <col min="2307" max="2307" width="3.5703125" style="92" customWidth="1"/>
    <col min="2308" max="2308" width="9.85546875" style="92" bestFit="1" customWidth="1"/>
    <col min="2309" max="2309" width="17.42578125" style="92" bestFit="1" customWidth="1"/>
    <col min="2310" max="2317" width="9.140625" style="92"/>
    <col min="2318" max="2318" width="5.140625" style="92" bestFit="1" customWidth="1"/>
    <col min="2319" max="2319" width="10.5703125" style="92" customWidth="1"/>
    <col min="2320" max="2562" width="9.140625" style="92"/>
    <col min="2563" max="2563" width="3.5703125" style="92" customWidth="1"/>
    <col min="2564" max="2564" width="9.85546875" style="92" bestFit="1" customWidth="1"/>
    <col min="2565" max="2565" width="17.42578125" style="92" bestFit="1" customWidth="1"/>
    <col min="2566" max="2573" width="9.140625" style="92"/>
    <col min="2574" max="2574" width="5.140625" style="92" bestFit="1" customWidth="1"/>
    <col min="2575" max="2575" width="10.5703125" style="92" customWidth="1"/>
    <col min="2576" max="2818" width="9.140625" style="92"/>
    <col min="2819" max="2819" width="3.5703125" style="92" customWidth="1"/>
    <col min="2820" max="2820" width="9.85546875" style="92" bestFit="1" customWidth="1"/>
    <col min="2821" max="2821" width="17.42578125" style="92" bestFit="1" customWidth="1"/>
    <col min="2822" max="2829" width="9.140625" style="92"/>
    <col min="2830" max="2830" width="5.140625" style="92" bestFit="1" customWidth="1"/>
    <col min="2831" max="2831" width="10.5703125" style="92" customWidth="1"/>
    <col min="2832" max="3074" width="9.140625" style="92"/>
    <col min="3075" max="3075" width="3.5703125" style="92" customWidth="1"/>
    <col min="3076" max="3076" width="9.85546875" style="92" bestFit="1" customWidth="1"/>
    <col min="3077" max="3077" width="17.42578125" style="92" bestFit="1" customWidth="1"/>
    <col min="3078" max="3085" width="9.140625" style="92"/>
    <col min="3086" max="3086" width="5.140625" style="92" bestFit="1" customWidth="1"/>
    <col min="3087" max="3087" width="10.5703125" style="92" customWidth="1"/>
    <col min="3088" max="3330" width="9.140625" style="92"/>
    <col min="3331" max="3331" width="3.5703125" style="92" customWidth="1"/>
    <col min="3332" max="3332" width="9.85546875" style="92" bestFit="1" customWidth="1"/>
    <col min="3333" max="3333" width="17.42578125" style="92" bestFit="1" customWidth="1"/>
    <col min="3334" max="3341" width="9.140625" style="92"/>
    <col min="3342" max="3342" width="5.140625" style="92" bestFit="1" customWidth="1"/>
    <col min="3343" max="3343" width="10.5703125" style="92" customWidth="1"/>
    <col min="3344" max="3586" width="9.140625" style="92"/>
    <col min="3587" max="3587" width="3.5703125" style="92" customWidth="1"/>
    <col min="3588" max="3588" width="9.85546875" style="92" bestFit="1" customWidth="1"/>
    <col min="3589" max="3589" width="17.42578125" style="92" bestFit="1" customWidth="1"/>
    <col min="3590" max="3597" width="9.140625" style="92"/>
    <col min="3598" max="3598" width="5.140625" style="92" bestFit="1" customWidth="1"/>
    <col min="3599" max="3599" width="10.5703125" style="92" customWidth="1"/>
    <col min="3600" max="3842" width="9.140625" style="92"/>
    <col min="3843" max="3843" width="3.5703125" style="92" customWidth="1"/>
    <col min="3844" max="3844" width="9.85546875" style="92" bestFit="1" customWidth="1"/>
    <col min="3845" max="3845" width="17.42578125" style="92" bestFit="1" customWidth="1"/>
    <col min="3846" max="3853" width="9.140625" style="92"/>
    <col min="3854" max="3854" width="5.140625" style="92" bestFit="1" customWidth="1"/>
    <col min="3855" max="3855" width="10.5703125" style="92" customWidth="1"/>
    <col min="3856" max="4098" width="9.140625" style="92"/>
    <col min="4099" max="4099" width="3.5703125" style="92" customWidth="1"/>
    <col min="4100" max="4100" width="9.85546875" style="92" bestFit="1" customWidth="1"/>
    <col min="4101" max="4101" width="17.42578125" style="92" bestFit="1" customWidth="1"/>
    <col min="4102" max="4109" width="9.140625" style="92"/>
    <col min="4110" max="4110" width="5.140625" style="92" bestFit="1" customWidth="1"/>
    <col min="4111" max="4111" width="10.5703125" style="92" customWidth="1"/>
    <col min="4112" max="4354" width="9.140625" style="92"/>
    <col min="4355" max="4355" width="3.5703125" style="92" customWidth="1"/>
    <col min="4356" max="4356" width="9.85546875" style="92" bestFit="1" customWidth="1"/>
    <col min="4357" max="4357" width="17.42578125" style="92" bestFit="1" customWidth="1"/>
    <col min="4358" max="4365" width="9.140625" style="92"/>
    <col min="4366" max="4366" width="5.140625" style="92" bestFit="1" customWidth="1"/>
    <col min="4367" max="4367" width="10.5703125" style="92" customWidth="1"/>
    <col min="4368" max="4610" width="9.140625" style="92"/>
    <col min="4611" max="4611" width="3.5703125" style="92" customWidth="1"/>
    <col min="4612" max="4612" width="9.85546875" style="92" bestFit="1" customWidth="1"/>
    <col min="4613" max="4613" width="17.42578125" style="92" bestFit="1" customWidth="1"/>
    <col min="4614" max="4621" width="9.140625" style="92"/>
    <col min="4622" max="4622" width="5.140625" style="92" bestFit="1" customWidth="1"/>
    <col min="4623" max="4623" width="10.5703125" style="92" customWidth="1"/>
    <col min="4624" max="4866" width="9.140625" style="92"/>
    <col min="4867" max="4867" width="3.5703125" style="92" customWidth="1"/>
    <col min="4868" max="4868" width="9.85546875" style="92" bestFit="1" customWidth="1"/>
    <col min="4869" max="4869" width="17.42578125" style="92" bestFit="1" customWidth="1"/>
    <col min="4870" max="4877" width="9.140625" style="92"/>
    <col min="4878" max="4878" width="5.140625" style="92" bestFit="1" customWidth="1"/>
    <col min="4879" max="4879" width="10.5703125" style="92" customWidth="1"/>
    <col min="4880" max="5122" width="9.140625" style="92"/>
    <col min="5123" max="5123" width="3.5703125" style="92" customWidth="1"/>
    <col min="5124" max="5124" width="9.85546875" style="92" bestFit="1" customWidth="1"/>
    <col min="5125" max="5125" width="17.42578125" style="92" bestFit="1" customWidth="1"/>
    <col min="5126" max="5133" width="9.140625" style="92"/>
    <col min="5134" max="5134" width="5.140625" style="92" bestFit="1" customWidth="1"/>
    <col min="5135" max="5135" width="10.5703125" style="92" customWidth="1"/>
    <col min="5136" max="5378" width="9.140625" style="92"/>
    <col min="5379" max="5379" width="3.5703125" style="92" customWidth="1"/>
    <col min="5380" max="5380" width="9.85546875" style="92" bestFit="1" customWidth="1"/>
    <col min="5381" max="5381" width="17.42578125" style="92" bestFit="1" customWidth="1"/>
    <col min="5382" max="5389" width="9.140625" style="92"/>
    <col min="5390" max="5390" width="5.140625" style="92" bestFit="1" customWidth="1"/>
    <col min="5391" max="5391" width="10.5703125" style="92" customWidth="1"/>
    <col min="5392" max="5634" width="9.140625" style="92"/>
    <col min="5635" max="5635" width="3.5703125" style="92" customWidth="1"/>
    <col min="5636" max="5636" width="9.85546875" style="92" bestFit="1" customWidth="1"/>
    <col min="5637" max="5637" width="17.42578125" style="92" bestFit="1" customWidth="1"/>
    <col min="5638" max="5645" width="9.140625" style="92"/>
    <col min="5646" max="5646" width="5.140625" style="92" bestFit="1" customWidth="1"/>
    <col min="5647" max="5647" width="10.5703125" style="92" customWidth="1"/>
    <col min="5648" max="5890" width="9.140625" style="92"/>
    <col min="5891" max="5891" width="3.5703125" style="92" customWidth="1"/>
    <col min="5892" max="5892" width="9.85546875" style="92" bestFit="1" customWidth="1"/>
    <col min="5893" max="5893" width="17.42578125" style="92" bestFit="1" customWidth="1"/>
    <col min="5894" max="5901" width="9.140625" style="92"/>
    <col min="5902" max="5902" width="5.140625" style="92" bestFit="1" customWidth="1"/>
    <col min="5903" max="5903" width="10.5703125" style="92" customWidth="1"/>
    <col min="5904" max="6146" width="9.140625" style="92"/>
    <col min="6147" max="6147" width="3.5703125" style="92" customWidth="1"/>
    <col min="6148" max="6148" width="9.85546875" style="92" bestFit="1" customWidth="1"/>
    <col min="6149" max="6149" width="17.42578125" style="92" bestFit="1" customWidth="1"/>
    <col min="6150" max="6157" width="9.140625" style="92"/>
    <col min="6158" max="6158" width="5.140625" style="92" bestFit="1" customWidth="1"/>
    <col min="6159" max="6159" width="10.5703125" style="92" customWidth="1"/>
    <col min="6160" max="6402" width="9.140625" style="92"/>
    <col min="6403" max="6403" width="3.5703125" style="92" customWidth="1"/>
    <col min="6404" max="6404" width="9.85546875" style="92" bestFit="1" customWidth="1"/>
    <col min="6405" max="6405" width="17.42578125" style="92" bestFit="1" customWidth="1"/>
    <col min="6406" max="6413" width="9.140625" style="92"/>
    <col min="6414" max="6414" width="5.140625" style="92" bestFit="1" customWidth="1"/>
    <col min="6415" max="6415" width="10.5703125" style="92" customWidth="1"/>
    <col min="6416" max="6658" width="9.140625" style="92"/>
    <col min="6659" max="6659" width="3.5703125" style="92" customWidth="1"/>
    <col min="6660" max="6660" width="9.85546875" style="92" bestFit="1" customWidth="1"/>
    <col min="6661" max="6661" width="17.42578125" style="92" bestFit="1" customWidth="1"/>
    <col min="6662" max="6669" width="9.140625" style="92"/>
    <col min="6670" max="6670" width="5.140625" style="92" bestFit="1" customWidth="1"/>
    <col min="6671" max="6671" width="10.5703125" style="92" customWidth="1"/>
    <col min="6672" max="6914" width="9.140625" style="92"/>
    <col min="6915" max="6915" width="3.5703125" style="92" customWidth="1"/>
    <col min="6916" max="6916" width="9.85546875" style="92" bestFit="1" customWidth="1"/>
    <col min="6917" max="6917" width="17.42578125" style="92" bestFit="1" customWidth="1"/>
    <col min="6918" max="6925" width="9.140625" style="92"/>
    <col min="6926" max="6926" width="5.140625" style="92" bestFit="1" customWidth="1"/>
    <col min="6927" max="6927" width="10.5703125" style="92" customWidth="1"/>
    <col min="6928" max="7170" width="9.140625" style="92"/>
    <col min="7171" max="7171" width="3.5703125" style="92" customWidth="1"/>
    <col min="7172" max="7172" width="9.85546875" style="92" bestFit="1" customWidth="1"/>
    <col min="7173" max="7173" width="17.42578125" style="92" bestFit="1" customWidth="1"/>
    <col min="7174" max="7181" width="9.140625" style="92"/>
    <col min="7182" max="7182" width="5.140625" style="92" bestFit="1" customWidth="1"/>
    <col min="7183" max="7183" width="10.5703125" style="92" customWidth="1"/>
    <col min="7184" max="7426" width="9.140625" style="92"/>
    <col min="7427" max="7427" width="3.5703125" style="92" customWidth="1"/>
    <col min="7428" max="7428" width="9.85546875" style="92" bestFit="1" customWidth="1"/>
    <col min="7429" max="7429" width="17.42578125" style="92" bestFit="1" customWidth="1"/>
    <col min="7430" max="7437" width="9.140625" style="92"/>
    <col min="7438" max="7438" width="5.140625" style="92" bestFit="1" customWidth="1"/>
    <col min="7439" max="7439" width="10.5703125" style="92" customWidth="1"/>
    <col min="7440" max="7682" width="9.140625" style="92"/>
    <col min="7683" max="7683" width="3.5703125" style="92" customWidth="1"/>
    <col min="7684" max="7684" width="9.85546875" style="92" bestFit="1" customWidth="1"/>
    <col min="7685" max="7685" width="17.42578125" style="92" bestFit="1" customWidth="1"/>
    <col min="7686" max="7693" width="9.140625" style="92"/>
    <col min="7694" max="7694" width="5.140625" style="92" bestFit="1" customWidth="1"/>
    <col min="7695" max="7695" width="10.5703125" style="92" customWidth="1"/>
    <col min="7696" max="7938" width="9.140625" style="92"/>
    <col min="7939" max="7939" width="3.5703125" style="92" customWidth="1"/>
    <col min="7940" max="7940" width="9.85546875" style="92" bestFit="1" customWidth="1"/>
    <col min="7941" max="7941" width="17.42578125" style="92" bestFit="1" customWidth="1"/>
    <col min="7942" max="7949" width="9.140625" style="92"/>
    <col min="7950" max="7950" width="5.140625" style="92" bestFit="1" customWidth="1"/>
    <col min="7951" max="7951" width="10.5703125" style="92" customWidth="1"/>
    <col min="7952" max="8194" width="9.140625" style="92"/>
    <col min="8195" max="8195" width="3.5703125" style="92" customWidth="1"/>
    <col min="8196" max="8196" width="9.85546875" style="92" bestFit="1" customWidth="1"/>
    <col min="8197" max="8197" width="17.42578125" style="92" bestFit="1" customWidth="1"/>
    <col min="8198" max="8205" width="9.140625" style="92"/>
    <col min="8206" max="8206" width="5.140625" style="92" bestFit="1" customWidth="1"/>
    <col min="8207" max="8207" width="10.5703125" style="92" customWidth="1"/>
    <col min="8208" max="8450" width="9.140625" style="92"/>
    <col min="8451" max="8451" width="3.5703125" style="92" customWidth="1"/>
    <col min="8452" max="8452" width="9.85546875" style="92" bestFit="1" customWidth="1"/>
    <col min="8453" max="8453" width="17.42578125" style="92" bestFit="1" customWidth="1"/>
    <col min="8454" max="8461" width="9.140625" style="92"/>
    <col min="8462" max="8462" width="5.140625" style="92" bestFit="1" customWidth="1"/>
    <col min="8463" max="8463" width="10.5703125" style="92" customWidth="1"/>
    <col min="8464" max="8706" width="9.140625" style="92"/>
    <col min="8707" max="8707" width="3.5703125" style="92" customWidth="1"/>
    <col min="8708" max="8708" width="9.85546875" style="92" bestFit="1" customWidth="1"/>
    <col min="8709" max="8709" width="17.42578125" style="92" bestFit="1" customWidth="1"/>
    <col min="8710" max="8717" width="9.140625" style="92"/>
    <col min="8718" max="8718" width="5.140625" style="92" bestFit="1" customWidth="1"/>
    <col min="8719" max="8719" width="10.5703125" style="92" customWidth="1"/>
    <col min="8720" max="8962" width="9.140625" style="92"/>
    <col min="8963" max="8963" width="3.5703125" style="92" customWidth="1"/>
    <col min="8964" max="8964" width="9.85546875" style="92" bestFit="1" customWidth="1"/>
    <col min="8965" max="8965" width="17.42578125" style="92" bestFit="1" customWidth="1"/>
    <col min="8966" max="8973" width="9.140625" style="92"/>
    <col min="8974" max="8974" width="5.140625" style="92" bestFit="1" customWidth="1"/>
    <col min="8975" max="8975" width="10.5703125" style="92" customWidth="1"/>
    <col min="8976" max="9218" width="9.140625" style="92"/>
    <col min="9219" max="9219" width="3.5703125" style="92" customWidth="1"/>
    <col min="9220" max="9220" width="9.85546875" style="92" bestFit="1" customWidth="1"/>
    <col min="9221" max="9221" width="17.42578125" style="92" bestFit="1" customWidth="1"/>
    <col min="9222" max="9229" width="9.140625" style="92"/>
    <col min="9230" max="9230" width="5.140625" style="92" bestFit="1" customWidth="1"/>
    <col min="9231" max="9231" width="10.5703125" style="92" customWidth="1"/>
    <col min="9232" max="9474" width="9.140625" style="92"/>
    <col min="9475" max="9475" width="3.5703125" style="92" customWidth="1"/>
    <col min="9476" max="9476" width="9.85546875" style="92" bestFit="1" customWidth="1"/>
    <col min="9477" max="9477" width="17.42578125" style="92" bestFit="1" customWidth="1"/>
    <col min="9478" max="9485" width="9.140625" style="92"/>
    <col min="9486" max="9486" width="5.140625" style="92" bestFit="1" customWidth="1"/>
    <col min="9487" max="9487" width="10.5703125" style="92" customWidth="1"/>
    <col min="9488" max="9730" width="9.140625" style="92"/>
    <col min="9731" max="9731" width="3.5703125" style="92" customWidth="1"/>
    <col min="9732" max="9732" width="9.85546875" style="92" bestFit="1" customWidth="1"/>
    <col min="9733" max="9733" width="17.42578125" style="92" bestFit="1" customWidth="1"/>
    <col min="9734" max="9741" width="9.140625" style="92"/>
    <col min="9742" max="9742" width="5.140625" style="92" bestFit="1" customWidth="1"/>
    <col min="9743" max="9743" width="10.5703125" style="92" customWidth="1"/>
    <col min="9744" max="9986" width="9.140625" style="92"/>
    <col min="9987" max="9987" width="3.5703125" style="92" customWidth="1"/>
    <col min="9988" max="9988" width="9.85546875" style="92" bestFit="1" customWidth="1"/>
    <col min="9989" max="9989" width="17.42578125" style="92" bestFit="1" customWidth="1"/>
    <col min="9990" max="9997" width="9.140625" style="92"/>
    <col min="9998" max="9998" width="5.140625" style="92" bestFit="1" customWidth="1"/>
    <col min="9999" max="9999" width="10.5703125" style="92" customWidth="1"/>
    <col min="10000" max="10242" width="9.140625" style="92"/>
    <col min="10243" max="10243" width="3.5703125" style="92" customWidth="1"/>
    <col min="10244" max="10244" width="9.85546875" style="92" bestFit="1" customWidth="1"/>
    <col min="10245" max="10245" width="17.42578125" style="92" bestFit="1" customWidth="1"/>
    <col min="10246" max="10253" width="9.140625" style="92"/>
    <col min="10254" max="10254" width="5.140625" style="92" bestFit="1" customWidth="1"/>
    <col min="10255" max="10255" width="10.5703125" style="92" customWidth="1"/>
    <col min="10256" max="10498" width="9.140625" style="92"/>
    <col min="10499" max="10499" width="3.5703125" style="92" customWidth="1"/>
    <col min="10500" max="10500" width="9.85546875" style="92" bestFit="1" customWidth="1"/>
    <col min="10501" max="10501" width="17.42578125" style="92" bestFit="1" customWidth="1"/>
    <col min="10502" max="10509" width="9.140625" style="92"/>
    <col min="10510" max="10510" width="5.140625" style="92" bestFit="1" customWidth="1"/>
    <col min="10511" max="10511" width="10.5703125" style="92" customWidth="1"/>
    <col min="10512" max="10754" width="9.140625" style="92"/>
    <col min="10755" max="10755" width="3.5703125" style="92" customWidth="1"/>
    <col min="10756" max="10756" width="9.85546875" style="92" bestFit="1" customWidth="1"/>
    <col min="10757" max="10757" width="17.42578125" style="92" bestFit="1" customWidth="1"/>
    <col min="10758" max="10765" width="9.140625" style="92"/>
    <col min="10766" max="10766" width="5.140625" style="92" bestFit="1" customWidth="1"/>
    <col min="10767" max="10767" width="10.5703125" style="92" customWidth="1"/>
    <col min="10768" max="11010" width="9.140625" style="92"/>
    <col min="11011" max="11011" width="3.5703125" style="92" customWidth="1"/>
    <col min="11012" max="11012" width="9.85546875" style="92" bestFit="1" customWidth="1"/>
    <col min="11013" max="11013" width="17.42578125" style="92" bestFit="1" customWidth="1"/>
    <col min="11014" max="11021" width="9.140625" style="92"/>
    <col min="11022" max="11022" width="5.140625" style="92" bestFit="1" customWidth="1"/>
    <col min="11023" max="11023" width="10.5703125" style="92" customWidth="1"/>
    <col min="11024" max="11266" width="9.140625" style="92"/>
    <col min="11267" max="11267" width="3.5703125" style="92" customWidth="1"/>
    <col min="11268" max="11268" width="9.85546875" style="92" bestFit="1" customWidth="1"/>
    <col min="11269" max="11269" width="17.42578125" style="92" bestFit="1" customWidth="1"/>
    <col min="11270" max="11277" width="9.140625" style="92"/>
    <col min="11278" max="11278" width="5.140625" style="92" bestFit="1" customWidth="1"/>
    <col min="11279" max="11279" width="10.5703125" style="92" customWidth="1"/>
    <col min="11280" max="11522" width="9.140625" style="92"/>
    <col min="11523" max="11523" width="3.5703125" style="92" customWidth="1"/>
    <col min="11524" max="11524" width="9.85546875" style="92" bestFit="1" customWidth="1"/>
    <col min="11525" max="11525" width="17.42578125" style="92" bestFit="1" customWidth="1"/>
    <col min="11526" max="11533" width="9.140625" style="92"/>
    <col min="11534" max="11534" width="5.140625" style="92" bestFit="1" customWidth="1"/>
    <col min="11535" max="11535" width="10.5703125" style="92" customWidth="1"/>
    <col min="11536" max="11778" width="9.140625" style="92"/>
    <col min="11779" max="11779" width="3.5703125" style="92" customWidth="1"/>
    <col min="11780" max="11780" width="9.85546875" style="92" bestFit="1" customWidth="1"/>
    <col min="11781" max="11781" width="17.42578125" style="92" bestFit="1" customWidth="1"/>
    <col min="11782" max="11789" width="9.140625" style="92"/>
    <col min="11790" max="11790" width="5.140625" style="92" bestFit="1" customWidth="1"/>
    <col min="11791" max="11791" width="10.5703125" style="92" customWidth="1"/>
    <col min="11792" max="12034" width="9.140625" style="92"/>
    <col min="12035" max="12035" width="3.5703125" style="92" customWidth="1"/>
    <col min="12036" max="12036" width="9.85546875" style="92" bestFit="1" customWidth="1"/>
    <col min="12037" max="12037" width="17.42578125" style="92" bestFit="1" customWidth="1"/>
    <col min="12038" max="12045" width="9.140625" style="92"/>
    <col min="12046" max="12046" width="5.140625" style="92" bestFit="1" customWidth="1"/>
    <col min="12047" max="12047" width="10.5703125" style="92" customWidth="1"/>
    <col min="12048" max="12290" width="9.140625" style="92"/>
    <col min="12291" max="12291" width="3.5703125" style="92" customWidth="1"/>
    <col min="12292" max="12292" width="9.85546875" style="92" bestFit="1" customWidth="1"/>
    <col min="12293" max="12293" width="17.42578125" style="92" bestFit="1" customWidth="1"/>
    <col min="12294" max="12301" width="9.140625" style="92"/>
    <col min="12302" max="12302" width="5.140625" style="92" bestFit="1" customWidth="1"/>
    <col min="12303" max="12303" width="10.5703125" style="92" customWidth="1"/>
    <col min="12304" max="12546" width="9.140625" style="92"/>
    <col min="12547" max="12547" width="3.5703125" style="92" customWidth="1"/>
    <col min="12548" max="12548" width="9.85546875" style="92" bestFit="1" customWidth="1"/>
    <col min="12549" max="12549" width="17.42578125" style="92" bestFit="1" customWidth="1"/>
    <col min="12550" max="12557" width="9.140625" style="92"/>
    <col min="12558" max="12558" width="5.140625" style="92" bestFit="1" customWidth="1"/>
    <col min="12559" max="12559" width="10.5703125" style="92" customWidth="1"/>
    <col min="12560" max="12802" width="9.140625" style="92"/>
    <col min="12803" max="12803" width="3.5703125" style="92" customWidth="1"/>
    <col min="12804" max="12804" width="9.85546875" style="92" bestFit="1" customWidth="1"/>
    <col min="12805" max="12805" width="17.42578125" style="92" bestFit="1" customWidth="1"/>
    <col min="12806" max="12813" width="9.140625" style="92"/>
    <col min="12814" max="12814" width="5.140625" style="92" bestFit="1" customWidth="1"/>
    <col min="12815" max="12815" width="10.5703125" style="92" customWidth="1"/>
    <col min="12816" max="13058" width="9.140625" style="92"/>
    <col min="13059" max="13059" width="3.5703125" style="92" customWidth="1"/>
    <col min="13060" max="13060" width="9.85546875" style="92" bestFit="1" customWidth="1"/>
    <col min="13061" max="13061" width="17.42578125" style="92" bestFit="1" customWidth="1"/>
    <col min="13062" max="13069" width="9.140625" style="92"/>
    <col min="13070" max="13070" width="5.140625" style="92" bestFit="1" customWidth="1"/>
    <col min="13071" max="13071" width="10.5703125" style="92" customWidth="1"/>
    <col min="13072" max="13314" width="9.140625" style="92"/>
    <col min="13315" max="13315" width="3.5703125" style="92" customWidth="1"/>
    <col min="13316" max="13316" width="9.85546875" style="92" bestFit="1" customWidth="1"/>
    <col min="13317" max="13317" width="17.42578125" style="92" bestFit="1" customWidth="1"/>
    <col min="13318" max="13325" width="9.140625" style="92"/>
    <col min="13326" max="13326" width="5.140625" style="92" bestFit="1" customWidth="1"/>
    <col min="13327" max="13327" width="10.5703125" style="92" customWidth="1"/>
    <col min="13328" max="13570" width="9.140625" style="92"/>
    <col min="13571" max="13571" width="3.5703125" style="92" customWidth="1"/>
    <col min="13572" max="13572" width="9.85546875" style="92" bestFit="1" customWidth="1"/>
    <col min="13573" max="13573" width="17.42578125" style="92" bestFit="1" customWidth="1"/>
    <col min="13574" max="13581" width="9.140625" style="92"/>
    <col min="13582" max="13582" width="5.140625" style="92" bestFit="1" customWidth="1"/>
    <col min="13583" max="13583" width="10.5703125" style="92" customWidth="1"/>
    <col min="13584" max="13826" width="9.140625" style="92"/>
    <col min="13827" max="13827" width="3.5703125" style="92" customWidth="1"/>
    <col min="13828" max="13828" width="9.85546875" style="92" bestFit="1" customWidth="1"/>
    <col min="13829" max="13829" width="17.42578125" style="92" bestFit="1" customWidth="1"/>
    <col min="13830" max="13837" width="9.140625" style="92"/>
    <col min="13838" max="13838" width="5.140625" style="92" bestFit="1" customWidth="1"/>
    <col min="13839" max="13839" width="10.5703125" style="92" customWidth="1"/>
    <col min="13840" max="14082" width="9.140625" style="92"/>
    <col min="14083" max="14083" width="3.5703125" style="92" customWidth="1"/>
    <col min="14084" max="14084" width="9.85546875" style="92" bestFit="1" customWidth="1"/>
    <col min="14085" max="14085" width="17.42578125" style="92" bestFit="1" customWidth="1"/>
    <col min="14086" max="14093" width="9.140625" style="92"/>
    <col min="14094" max="14094" width="5.140625" style="92" bestFit="1" customWidth="1"/>
    <col min="14095" max="14095" width="10.5703125" style="92" customWidth="1"/>
    <col min="14096" max="14338" width="9.140625" style="92"/>
    <col min="14339" max="14339" width="3.5703125" style="92" customWidth="1"/>
    <col min="14340" max="14340" width="9.85546875" style="92" bestFit="1" customWidth="1"/>
    <col min="14341" max="14341" width="17.42578125" style="92" bestFit="1" customWidth="1"/>
    <col min="14342" max="14349" width="9.140625" style="92"/>
    <col min="14350" max="14350" width="5.140625" style="92" bestFit="1" customWidth="1"/>
    <col min="14351" max="14351" width="10.5703125" style="92" customWidth="1"/>
    <col min="14352" max="14594" width="9.140625" style="92"/>
    <col min="14595" max="14595" width="3.5703125" style="92" customWidth="1"/>
    <col min="14596" max="14596" width="9.85546875" style="92" bestFit="1" customWidth="1"/>
    <col min="14597" max="14597" width="17.42578125" style="92" bestFit="1" customWidth="1"/>
    <col min="14598" max="14605" width="9.140625" style="92"/>
    <col min="14606" max="14606" width="5.140625" style="92" bestFit="1" customWidth="1"/>
    <col min="14607" max="14607" width="10.5703125" style="92" customWidth="1"/>
    <col min="14608" max="14850" width="9.140625" style="92"/>
    <col min="14851" max="14851" width="3.5703125" style="92" customWidth="1"/>
    <col min="14852" max="14852" width="9.85546875" style="92" bestFit="1" customWidth="1"/>
    <col min="14853" max="14853" width="17.42578125" style="92" bestFit="1" customWidth="1"/>
    <col min="14854" max="14861" width="9.140625" style="92"/>
    <col min="14862" max="14862" width="5.140625" style="92" bestFit="1" customWidth="1"/>
    <col min="14863" max="14863" width="10.5703125" style="92" customWidth="1"/>
    <col min="14864" max="15106" width="9.140625" style="92"/>
    <col min="15107" max="15107" width="3.5703125" style="92" customWidth="1"/>
    <col min="15108" max="15108" width="9.85546875" style="92" bestFit="1" customWidth="1"/>
    <col min="15109" max="15109" width="17.42578125" style="92" bestFit="1" customWidth="1"/>
    <col min="15110" max="15117" width="9.140625" style="92"/>
    <col min="15118" max="15118" width="5.140625" style="92" bestFit="1" customWidth="1"/>
    <col min="15119" max="15119" width="10.5703125" style="92" customWidth="1"/>
    <col min="15120" max="15362" width="9.140625" style="92"/>
    <col min="15363" max="15363" width="3.5703125" style="92" customWidth="1"/>
    <col min="15364" max="15364" width="9.85546875" style="92" bestFit="1" customWidth="1"/>
    <col min="15365" max="15365" width="17.42578125" style="92" bestFit="1" customWidth="1"/>
    <col min="15366" max="15373" width="9.140625" style="92"/>
    <col min="15374" max="15374" width="5.140625" style="92" bestFit="1" customWidth="1"/>
    <col min="15375" max="15375" width="10.5703125" style="92" customWidth="1"/>
    <col min="15376" max="15618" width="9.140625" style="92"/>
    <col min="15619" max="15619" width="3.5703125" style="92" customWidth="1"/>
    <col min="15620" max="15620" width="9.85546875" style="92" bestFit="1" customWidth="1"/>
    <col min="15621" max="15621" width="17.42578125" style="92" bestFit="1" customWidth="1"/>
    <col min="15622" max="15629" width="9.140625" style="92"/>
    <col min="15630" max="15630" width="5.140625" style="92" bestFit="1" customWidth="1"/>
    <col min="15631" max="15631" width="10.5703125" style="92" customWidth="1"/>
    <col min="15632" max="15874" width="9.140625" style="92"/>
    <col min="15875" max="15875" width="3.5703125" style="92" customWidth="1"/>
    <col min="15876" max="15876" width="9.85546875" style="92" bestFit="1" customWidth="1"/>
    <col min="15877" max="15877" width="17.42578125" style="92" bestFit="1" customWidth="1"/>
    <col min="15878" max="15885" width="9.140625" style="92"/>
    <col min="15886" max="15886" width="5.140625" style="92" bestFit="1" customWidth="1"/>
    <col min="15887" max="15887" width="10.5703125" style="92" customWidth="1"/>
    <col min="15888" max="16130" width="9.140625" style="92"/>
    <col min="16131" max="16131" width="3.5703125" style="92" customWidth="1"/>
    <col min="16132" max="16132" width="9.85546875" style="92" bestFit="1" customWidth="1"/>
    <col min="16133" max="16133" width="17.42578125" style="92" bestFit="1" customWidth="1"/>
    <col min="16134" max="16141" width="9.140625" style="92"/>
    <col min="16142" max="16142" width="5.140625" style="92" bestFit="1" customWidth="1"/>
    <col min="16143" max="16143" width="10.5703125" style="92" customWidth="1"/>
    <col min="16144" max="16384" width="9.140625" style="92"/>
  </cols>
  <sheetData>
    <row r="2" spans="3:25" ht="12.75" x14ac:dyDescent="0.2"/>
    <row r="3" spans="3:25" ht="13.5" thickBot="1" x14ac:dyDescent="0.25">
      <c r="O3" s="93" t="s">
        <v>114</v>
      </c>
      <c r="P3" s="93"/>
    </row>
    <row r="4" spans="3:25" ht="29.25" thickBot="1" x14ac:dyDescent="0.25">
      <c r="C4" s="94" t="s">
        <v>115</v>
      </c>
      <c r="D4" s="95"/>
      <c r="E4" s="95"/>
      <c r="F4" s="95"/>
      <c r="G4" s="95"/>
      <c r="H4" s="95"/>
      <c r="I4" s="95"/>
      <c r="J4" s="95"/>
      <c r="K4" s="95"/>
      <c r="L4" s="95"/>
      <c r="M4" s="96"/>
      <c r="O4" s="97" t="s">
        <v>116</v>
      </c>
      <c r="P4" s="97" t="s">
        <v>117</v>
      </c>
      <c r="Q4" s="98">
        <v>0.3</v>
      </c>
    </row>
    <row r="5" spans="3:25" ht="15.75" thickBot="1" x14ac:dyDescent="0.25">
      <c r="E5" s="99" t="s">
        <v>118</v>
      </c>
      <c r="F5" s="100"/>
      <c r="G5" s="101"/>
      <c r="H5" s="102"/>
      <c r="I5" s="103"/>
      <c r="J5" s="104"/>
      <c r="K5" s="104"/>
      <c r="L5" s="105" t="s">
        <v>119</v>
      </c>
      <c r="M5" s="106" t="s">
        <v>120</v>
      </c>
      <c r="O5" s="107">
        <v>208</v>
      </c>
      <c r="P5" s="107">
        <v>50</v>
      </c>
      <c r="T5" s="108" t="s">
        <v>121</v>
      </c>
      <c r="U5" s="109"/>
      <c r="V5" s="109"/>
      <c r="W5" s="110"/>
      <c r="Y5" s="92" t="s">
        <v>122</v>
      </c>
    </row>
    <row r="6" spans="3:25" ht="48.75" thickBot="1" x14ac:dyDescent="0.25">
      <c r="C6" s="111" t="s">
        <v>123</v>
      </c>
      <c r="D6" s="112" t="s">
        <v>124</v>
      </c>
      <c r="E6" s="99" t="s">
        <v>118</v>
      </c>
      <c r="F6" s="113" t="s">
        <v>125</v>
      </c>
      <c r="G6" s="114" t="s">
        <v>126</v>
      </c>
      <c r="H6" s="115" t="s">
        <v>127</v>
      </c>
      <c r="I6" s="116" t="s">
        <v>128</v>
      </c>
      <c r="J6" s="117" t="s">
        <v>129</v>
      </c>
      <c r="K6" s="117" t="s">
        <v>130</v>
      </c>
      <c r="L6" s="118"/>
      <c r="M6" s="119"/>
      <c r="O6" s="120" t="s">
        <v>131</v>
      </c>
      <c r="T6" s="121"/>
      <c r="U6" s="122"/>
      <c r="V6" s="122"/>
      <c r="W6" s="123"/>
    </row>
    <row r="7" spans="3:25" ht="15" customHeight="1" x14ac:dyDescent="0.2">
      <c r="C7" s="124" t="str">
        <f t="shared" ref="C7:C27" si="0">TEXT(D7,"gggg")</f>
        <v>mercoledì</v>
      </c>
      <c r="D7" s="125">
        <v>44013</v>
      </c>
      <c r="E7" s="126">
        <v>634</v>
      </c>
      <c r="F7" s="126">
        <v>82</v>
      </c>
      <c r="G7" s="126">
        <v>552</v>
      </c>
      <c r="H7" s="126">
        <v>522</v>
      </c>
      <c r="I7" s="126">
        <v>30</v>
      </c>
      <c r="J7" s="126">
        <v>444</v>
      </c>
      <c r="K7" s="126">
        <v>28</v>
      </c>
      <c r="L7" s="127">
        <f>IFERROR(J7/H7,"")</f>
        <v>0.85057471264367812</v>
      </c>
      <c r="M7" s="128">
        <f>IFERROR(K7/(G7-(I7-K7)),"")</f>
        <v>5.0909090909090911E-2</v>
      </c>
      <c r="O7" s="129">
        <f>G7/(IF(C7="sabato",$P$5,$O$5))-1</f>
        <v>1.6538461538461537</v>
      </c>
      <c r="P7" s="128">
        <f>K7/G7</f>
        <v>5.0724637681159424E-2</v>
      </c>
      <c r="Q7" s="130"/>
      <c r="R7" s="130"/>
      <c r="T7" s="131" t="s">
        <v>132</v>
      </c>
      <c r="U7" s="132" t="s">
        <v>126</v>
      </c>
      <c r="V7" s="133" t="s">
        <v>127</v>
      </c>
      <c r="W7" s="134" t="s">
        <v>128</v>
      </c>
    </row>
    <row r="8" spans="3:25" ht="15" customHeight="1" x14ac:dyDescent="0.2">
      <c r="C8" s="124" t="str">
        <f t="shared" si="0"/>
        <v>giovedì</v>
      </c>
      <c r="D8" s="125">
        <v>44014</v>
      </c>
      <c r="E8" s="126">
        <v>603</v>
      </c>
      <c r="F8" s="126">
        <v>75</v>
      </c>
      <c r="G8" s="126">
        <v>528</v>
      </c>
      <c r="H8" s="126">
        <v>469</v>
      </c>
      <c r="I8" s="126">
        <v>59</v>
      </c>
      <c r="J8" s="126">
        <v>389</v>
      </c>
      <c r="K8" s="126">
        <v>58</v>
      </c>
      <c r="L8" s="127">
        <f t="shared" ref="L8:L32" si="1">IFERROR(J8/H8,"")</f>
        <v>0.82942430703624737</v>
      </c>
      <c r="M8" s="128">
        <f t="shared" ref="M8:M32" si="2">IFERROR(K8/(G8-(I8-K8)),"")</f>
        <v>0.11005692599620494</v>
      </c>
      <c r="O8" s="129">
        <f>G8/(IF(C8="sabato",$P$5,$O$5))-1</f>
        <v>1.5384615384615383</v>
      </c>
      <c r="P8" s="128">
        <f>K8/G8</f>
        <v>0.10984848484848485</v>
      </c>
      <c r="Q8" s="130"/>
      <c r="R8" s="130"/>
      <c r="T8" s="135" t="s">
        <v>133</v>
      </c>
      <c r="U8" s="136">
        <v>351.66666666666669</v>
      </c>
      <c r="V8" s="136">
        <v>308.33333333333331</v>
      </c>
      <c r="W8" s="137">
        <v>43.333333333333336</v>
      </c>
    </row>
    <row r="9" spans="3:25" ht="15" customHeight="1" x14ac:dyDescent="0.2">
      <c r="C9" s="124" t="str">
        <f t="shared" si="0"/>
        <v>venerdì</v>
      </c>
      <c r="D9" s="125">
        <v>44015</v>
      </c>
      <c r="E9" s="126">
        <v>483</v>
      </c>
      <c r="F9" s="126">
        <v>62</v>
      </c>
      <c r="G9" s="126">
        <v>421</v>
      </c>
      <c r="H9" s="126">
        <v>387</v>
      </c>
      <c r="I9" s="126">
        <v>34</v>
      </c>
      <c r="J9" s="126">
        <v>335</v>
      </c>
      <c r="K9" s="126">
        <v>32</v>
      </c>
      <c r="L9" s="127">
        <f t="shared" si="1"/>
        <v>0.86563307493540054</v>
      </c>
      <c r="M9" s="128">
        <f t="shared" si="2"/>
        <v>7.6372315035799526E-2</v>
      </c>
      <c r="O9" s="129">
        <f t="shared" ref="O9:O32" si="3">G9/(IF(C9="sabato",$P$5,$O$5))-1</f>
        <v>1.0240384615384617</v>
      </c>
      <c r="P9" s="128">
        <f t="shared" ref="P9:P32" si="4">K9/G9</f>
        <v>7.6009501187648459E-2</v>
      </c>
      <c r="Q9" s="130"/>
      <c r="R9" s="130"/>
      <c r="T9" s="135" t="s">
        <v>134</v>
      </c>
      <c r="U9" s="136">
        <v>363.5</v>
      </c>
      <c r="V9" s="136">
        <v>302.5</v>
      </c>
      <c r="W9" s="137">
        <v>61</v>
      </c>
    </row>
    <row r="10" spans="3:25" ht="15" customHeight="1" x14ac:dyDescent="0.2">
      <c r="C10" s="124" t="str">
        <f t="shared" si="0"/>
        <v>sabato</v>
      </c>
      <c r="D10" s="125">
        <v>44016</v>
      </c>
      <c r="E10" s="126">
        <v>46</v>
      </c>
      <c r="F10" s="126">
        <v>10</v>
      </c>
      <c r="G10" s="126">
        <v>36</v>
      </c>
      <c r="H10" s="126">
        <v>34</v>
      </c>
      <c r="I10" s="126">
        <v>2</v>
      </c>
      <c r="J10" s="126">
        <v>34</v>
      </c>
      <c r="K10" s="126">
        <v>1</v>
      </c>
      <c r="L10" s="127">
        <f t="shared" si="1"/>
        <v>1</v>
      </c>
      <c r="M10" s="128">
        <f t="shared" si="2"/>
        <v>2.8571428571428571E-2</v>
      </c>
      <c r="O10" s="129">
        <f>G10/(IF(C10="sabato",$P$5,$O$5))-1</f>
        <v>-0.28000000000000003</v>
      </c>
      <c r="P10" s="128">
        <f t="shared" si="4"/>
        <v>2.7777777777777776E-2</v>
      </c>
      <c r="Q10" s="130"/>
      <c r="R10" s="130"/>
      <c r="T10" s="135" t="s">
        <v>135</v>
      </c>
      <c r="U10" s="136">
        <v>388.6</v>
      </c>
      <c r="V10" s="136">
        <v>339.6</v>
      </c>
      <c r="W10" s="137">
        <v>49</v>
      </c>
    </row>
    <row r="11" spans="3:25" ht="15" customHeight="1" x14ac:dyDescent="0.2">
      <c r="C11" s="124" t="str">
        <f t="shared" si="0"/>
        <v>lunedì</v>
      </c>
      <c r="D11" s="125">
        <v>44018</v>
      </c>
      <c r="E11" s="126">
        <v>489</v>
      </c>
      <c r="F11" s="126">
        <v>73</v>
      </c>
      <c r="G11" s="126">
        <v>416</v>
      </c>
      <c r="H11" s="126">
        <v>360</v>
      </c>
      <c r="I11" s="126">
        <v>56</v>
      </c>
      <c r="J11" s="126">
        <v>307</v>
      </c>
      <c r="K11" s="126">
        <v>54</v>
      </c>
      <c r="L11" s="127">
        <f t="shared" si="1"/>
        <v>0.85277777777777775</v>
      </c>
      <c r="M11" s="128">
        <f t="shared" si="2"/>
        <v>0.13043478260869565</v>
      </c>
      <c r="O11" s="129">
        <f t="shared" si="3"/>
        <v>1</v>
      </c>
      <c r="P11" s="128">
        <f t="shared" si="4"/>
        <v>0.12980769230769232</v>
      </c>
      <c r="Q11" s="130"/>
      <c r="R11" s="130"/>
      <c r="T11" s="135" t="s">
        <v>136</v>
      </c>
      <c r="U11" s="136">
        <v>391.75</v>
      </c>
      <c r="V11" s="136">
        <v>329.75</v>
      </c>
      <c r="W11" s="137">
        <v>62</v>
      </c>
    </row>
    <row r="12" spans="3:25" ht="15" customHeight="1" x14ac:dyDescent="0.2">
      <c r="C12" s="124" t="str">
        <f t="shared" si="0"/>
        <v>martedì</v>
      </c>
      <c r="D12" s="125">
        <v>44019</v>
      </c>
      <c r="E12" s="126">
        <v>517</v>
      </c>
      <c r="F12" s="126">
        <v>75</v>
      </c>
      <c r="G12" s="126">
        <v>442</v>
      </c>
      <c r="H12" s="126">
        <v>381</v>
      </c>
      <c r="I12" s="126">
        <v>61</v>
      </c>
      <c r="J12" s="126">
        <v>350</v>
      </c>
      <c r="K12" s="126">
        <v>59</v>
      </c>
      <c r="L12" s="127">
        <f t="shared" si="1"/>
        <v>0.9186351706036745</v>
      </c>
      <c r="M12" s="128">
        <f t="shared" si="2"/>
        <v>0.13409090909090909</v>
      </c>
      <c r="O12" s="129">
        <f t="shared" si="3"/>
        <v>1.125</v>
      </c>
      <c r="P12" s="128">
        <f t="shared" si="4"/>
        <v>0.1334841628959276</v>
      </c>
      <c r="Q12" s="130"/>
      <c r="R12" s="130"/>
      <c r="T12" s="135" t="s">
        <v>137</v>
      </c>
      <c r="U12" s="136">
        <v>324.25</v>
      </c>
      <c r="V12" s="136">
        <v>287.75</v>
      </c>
      <c r="W12" s="137">
        <v>36.5</v>
      </c>
    </row>
    <row r="13" spans="3:25" ht="15" customHeight="1" thickBot="1" x14ac:dyDescent="0.25">
      <c r="C13" s="124" t="str">
        <f t="shared" si="0"/>
        <v>mercoledì</v>
      </c>
      <c r="D13" s="125">
        <v>44020</v>
      </c>
      <c r="E13" s="126">
        <v>456</v>
      </c>
      <c r="F13" s="126">
        <v>70</v>
      </c>
      <c r="G13" s="126">
        <v>386</v>
      </c>
      <c r="H13" s="126">
        <v>356</v>
      </c>
      <c r="I13" s="126">
        <v>30</v>
      </c>
      <c r="J13" s="126">
        <v>316</v>
      </c>
      <c r="K13" s="126">
        <v>28</v>
      </c>
      <c r="L13" s="127">
        <f t="shared" si="1"/>
        <v>0.88764044943820219</v>
      </c>
      <c r="M13" s="128">
        <f t="shared" si="2"/>
        <v>7.2916666666666671E-2</v>
      </c>
      <c r="O13" s="129">
        <f t="shared" si="3"/>
        <v>0.85576923076923084</v>
      </c>
      <c r="P13" s="128">
        <f t="shared" si="4"/>
        <v>7.2538860103626937E-2</v>
      </c>
      <c r="Q13" s="130"/>
      <c r="R13" s="130"/>
      <c r="T13" s="138" t="s">
        <v>117</v>
      </c>
      <c r="U13" s="139">
        <v>31.5</v>
      </c>
      <c r="V13" s="139">
        <v>30.5</v>
      </c>
      <c r="W13" s="140">
        <v>1</v>
      </c>
    </row>
    <row r="14" spans="3:25" ht="15" customHeight="1" x14ac:dyDescent="0.2">
      <c r="C14" s="124" t="str">
        <f t="shared" si="0"/>
        <v>giovedì</v>
      </c>
      <c r="D14" s="125">
        <v>44021</v>
      </c>
      <c r="E14" s="126">
        <v>395</v>
      </c>
      <c r="F14" s="126">
        <v>49</v>
      </c>
      <c r="G14" s="126">
        <v>346</v>
      </c>
      <c r="H14" s="126">
        <v>315</v>
      </c>
      <c r="I14" s="126">
        <v>31</v>
      </c>
      <c r="J14" s="126">
        <v>282</v>
      </c>
      <c r="K14" s="126">
        <v>30</v>
      </c>
      <c r="L14" s="127">
        <f t="shared" si="1"/>
        <v>0.89523809523809528</v>
      </c>
      <c r="M14" s="128">
        <f t="shared" si="2"/>
        <v>8.6956521739130432E-2</v>
      </c>
      <c r="O14" s="129">
        <f t="shared" si="3"/>
        <v>0.66346153846153855</v>
      </c>
      <c r="P14" s="128">
        <f t="shared" si="4"/>
        <v>8.6705202312138727E-2</v>
      </c>
      <c r="Q14" s="130"/>
      <c r="R14" s="130"/>
    </row>
    <row r="15" spans="3:25" ht="15" customHeight="1" x14ac:dyDescent="0.2">
      <c r="C15" s="124" t="str">
        <f t="shared" si="0"/>
        <v>venerdì</v>
      </c>
      <c r="D15" s="125">
        <v>44022</v>
      </c>
      <c r="E15" s="126">
        <v>336</v>
      </c>
      <c r="F15" s="126">
        <v>51</v>
      </c>
      <c r="G15" s="126">
        <v>285</v>
      </c>
      <c r="H15" s="126">
        <v>268</v>
      </c>
      <c r="I15" s="126">
        <v>17</v>
      </c>
      <c r="J15" s="126">
        <v>249</v>
      </c>
      <c r="K15" s="126">
        <v>17</v>
      </c>
      <c r="L15" s="127">
        <f t="shared" si="1"/>
        <v>0.92910447761194026</v>
      </c>
      <c r="M15" s="128">
        <f t="shared" si="2"/>
        <v>5.9649122807017542E-2</v>
      </c>
      <c r="O15" s="129">
        <f t="shared" si="3"/>
        <v>0.37019230769230771</v>
      </c>
      <c r="P15" s="128">
        <f t="shared" si="4"/>
        <v>5.9649122807017542E-2</v>
      </c>
      <c r="Q15" s="130"/>
      <c r="R15" s="130"/>
    </row>
    <row r="16" spans="3:25" ht="15" customHeight="1" x14ac:dyDescent="0.2">
      <c r="C16" s="124" t="str">
        <f t="shared" si="0"/>
        <v>lunedì</v>
      </c>
      <c r="D16" s="125">
        <v>44025</v>
      </c>
      <c r="E16" s="126">
        <v>394</v>
      </c>
      <c r="F16" s="126">
        <v>59</v>
      </c>
      <c r="G16" s="126">
        <v>335</v>
      </c>
      <c r="H16" s="126">
        <v>302</v>
      </c>
      <c r="I16" s="126">
        <v>33</v>
      </c>
      <c r="J16" s="126">
        <v>276</v>
      </c>
      <c r="K16" s="126">
        <v>33</v>
      </c>
      <c r="L16" s="127">
        <f t="shared" si="1"/>
        <v>0.91390728476821192</v>
      </c>
      <c r="M16" s="128">
        <f t="shared" si="2"/>
        <v>9.8507462686567168E-2</v>
      </c>
      <c r="O16" s="129">
        <f t="shared" si="3"/>
        <v>0.61057692307692313</v>
      </c>
      <c r="P16" s="128">
        <f t="shared" si="4"/>
        <v>9.8507462686567168E-2</v>
      </c>
      <c r="Q16" s="130"/>
      <c r="R16" s="130"/>
    </row>
    <row r="17" spans="3:18" ht="15" customHeight="1" x14ac:dyDescent="0.2">
      <c r="C17" s="124" t="str">
        <f t="shared" si="0"/>
        <v>martedì</v>
      </c>
      <c r="D17" s="125">
        <v>44026</v>
      </c>
      <c r="E17" s="126">
        <v>411</v>
      </c>
      <c r="F17" s="126">
        <v>64</v>
      </c>
      <c r="G17" s="126">
        <v>347</v>
      </c>
      <c r="H17" s="126">
        <v>332</v>
      </c>
      <c r="I17" s="126">
        <v>15</v>
      </c>
      <c r="J17" s="126">
        <v>313</v>
      </c>
      <c r="K17" s="126">
        <v>14</v>
      </c>
      <c r="L17" s="127">
        <f t="shared" si="1"/>
        <v>0.94277108433734935</v>
      </c>
      <c r="M17" s="128">
        <f t="shared" si="2"/>
        <v>4.046242774566474E-2</v>
      </c>
      <c r="O17" s="129">
        <f t="shared" si="3"/>
        <v>0.66826923076923084</v>
      </c>
      <c r="P17" s="128">
        <f t="shared" si="4"/>
        <v>4.0345821325648415E-2</v>
      </c>
      <c r="Q17" s="130"/>
      <c r="R17" s="130"/>
    </row>
    <row r="18" spans="3:18" ht="15" customHeight="1" x14ac:dyDescent="0.2">
      <c r="C18" s="124" t="str">
        <f t="shared" si="0"/>
        <v>mercoledì</v>
      </c>
      <c r="D18" s="125">
        <v>44027</v>
      </c>
      <c r="E18" s="126">
        <v>401</v>
      </c>
      <c r="F18" s="126">
        <v>58</v>
      </c>
      <c r="G18" s="126">
        <v>343</v>
      </c>
      <c r="H18" s="126">
        <v>305</v>
      </c>
      <c r="I18" s="126">
        <v>38</v>
      </c>
      <c r="J18" s="126">
        <v>271</v>
      </c>
      <c r="K18" s="126">
        <v>38</v>
      </c>
      <c r="L18" s="127">
        <f t="shared" si="1"/>
        <v>0.88852459016393448</v>
      </c>
      <c r="M18" s="128">
        <f t="shared" si="2"/>
        <v>0.11078717201166181</v>
      </c>
      <c r="O18" s="129">
        <f t="shared" si="3"/>
        <v>0.64903846153846145</v>
      </c>
      <c r="P18" s="128">
        <f t="shared" si="4"/>
        <v>0.11078717201166181</v>
      </c>
      <c r="Q18" s="130"/>
      <c r="R18" s="130"/>
    </row>
    <row r="19" spans="3:18" ht="15" customHeight="1" x14ac:dyDescent="0.2">
      <c r="C19" s="124" t="str">
        <f t="shared" si="0"/>
        <v>giovedì</v>
      </c>
      <c r="D19" s="125">
        <v>44028</v>
      </c>
      <c r="E19" s="126">
        <v>359</v>
      </c>
      <c r="F19" s="126">
        <v>51</v>
      </c>
      <c r="G19" s="126">
        <v>308</v>
      </c>
      <c r="H19" s="126">
        <v>277</v>
      </c>
      <c r="I19" s="126">
        <v>31</v>
      </c>
      <c r="J19" s="126">
        <v>249</v>
      </c>
      <c r="K19" s="126">
        <v>31</v>
      </c>
      <c r="L19" s="127">
        <f t="shared" si="1"/>
        <v>0.89891696750902528</v>
      </c>
      <c r="M19" s="128">
        <f t="shared" si="2"/>
        <v>0.10064935064935066</v>
      </c>
      <c r="O19" s="129">
        <f t="shared" si="3"/>
        <v>0.48076923076923084</v>
      </c>
      <c r="P19" s="128">
        <f t="shared" si="4"/>
        <v>0.10064935064935066</v>
      </c>
      <c r="Q19" s="130"/>
      <c r="R19" s="130"/>
    </row>
    <row r="20" spans="3:18" ht="15" customHeight="1" x14ac:dyDescent="0.2">
      <c r="C20" s="124" t="str">
        <f t="shared" si="0"/>
        <v>venerdì</v>
      </c>
      <c r="D20" s="125">
        <v>44029</v>
      </c>
      <c r="E20" s="126">
        <v>290</v>
      </c>
      <c r="F20" s="126">
        <v>34</v>
      </c>
      <c r="G20" s="126">
        <v>256</v>
      </c>
      <c r="H20" s="126">
        <v>240</v>
      </c>
      <c r="I20" s="126">
        <v>16</v>
      </c>
      <c r="J20" s="126">
        <v>230</v>
      </c>
      <c r="K20" s="126">
        <v>16</v>
      </c>
      <c r="L20" s="127">
        <f t="shared" si="1"/>
        <v>0.95833333333333337</v>
      </c>
      <c r="M20" s="128">
        <f t="shared" si="2"/>
        <v>6.25E-2</v>
      </c>
      <c r="O20" s="129">
        <f t="shared" si="3"/>
        <v>0.23076923076923084</v>
      </c>
      <c r="P20" s="128">
        <f t="shared" si="4"/>
        <v>6.25E-2</v>
      </c>
      <c r="Q20" s="130"/>
      <c r="R20" s="130"/>
    </row>
    <row r="21" spans="3:18" ht="15" customHeight="1" x14ac:dyDescent="0.2">
      <c r="C21" s="124" t="str">
        <f t="shared" si="0"/>
        <v>sabato</v>
      </c>
      <c r="D21" s="125">
        <v>44030</v>
      </c>
      <c r="E21" s="126">
        <v>36</v>
      </c>
      <c r="F21" s="126">
        <v>5</v>
      </c>
      <c r="G21" s="126">
        <v>31</v>
      </c>
      <c r="H21" s="126">
        <v>31</v>
      </c>
      <c r="I21" s="126">
        <v>0</v>
      </c>
      <c r="J21" s="126">
        <v>31</v>
      </c>
      <c r="K21" s="126">
        <v>0</v>
      </c>
      <c r="L21" s="127">
        <f t="shared" si="1"/>
        <v>1</v>
      </c>
      <c r="M21" s="128">
        <f t="shared" si="2"/>
        <v>0</v>
      </c>
      <c r="O21" s="129">
        <f t="shared" si="3"/>
        <v>-0.38</v>
      </c>
      <c r="P21" s="128">
        <f t="shared" si="4"/>
        <v>0</v>
      </c>
      <c r="Q21" s="130"/>
      <c r="R21" s="130"/>
    </row>
    <row r="22" spans="3:18" ht="15" customHeight="1" x14ac:dyDescent="0.2">
      <c r="C22" s="124" t="str">
        <f t="shared" si="0"/>
        <v>lunedì</v>
      </c>
      <c r="D22" s="125">
        <v>44032</v>
      </c>
      <c r="E22" s="126">
        <v>625</v>
      </c>
      <c r="F22" s="126">
        <v>102</v>
      </c>
      <c r="G22" s="126">
        <v>523</v>
      </c>
      <c r="H22" s="126">
        <v>367</v>
      </c>
      <c r="I22" s="126">
        <v>156</v>
      </c>
      <c r="J22" s="126">
        <v>220</v>
      </c>
      <c r="K22" s="126">
        <v>152</v>
      </c>
      <c r="L22" s="127">
        <f t="shared" si="1"/>
        <v>0.59945504087193457</v>
      </c>
      <c r="M22" s="128">
        <f t="shared" si="2"/>
        <v>0.2928709055876686</v>
      </c>
      <c r="O22" s="129">
        <f t="shared" si="3"/>
        <v>1.5144230769230771</v>
      </c>
      <c r="P22" s="128">
        <f t="shared" si="4"/>
        <v>0.29063097514340347</v>
      </c>
      <c r="Q22" s="130"/>
      <c r="R22" s="130"/>
    </row>
    <row r="23" spans="3:18" ht="15" customHeight="1" x14ac:dyDescent="0.2">
      <c r="C23" s="124" t="str">
        <f t="shared" si="0"/>
        <v>martedì</v>
      </c>
      <c r="D23" s="125">
        <v>44033</v>
      </c>
      <c r="E23" s="126">
        <v>338</v>
      </c>
      <c r="F23" s="126">
        <v>51</v>
      </c>
      <c r="G23" s="126">
        <v>287</v>
      </c>
      <c r="H23" s="126">
        <v>227</v>
      </c>
      <c r="I23" s="126">
        <v>60</v>
      </c>
      <c r="J23" s="126">
        <v>190</v>
      </c>
      <c r="K23" s="126">
        <v>58</v>
      </c>
      <c r="L23" s="127">
        <f t="shared" si="1"/>
        <v>0.83700440528634357</v>
      </c>
      <c r="M23" s="128">
        <f t="shared" si="2"/>
        <v>0.20350877192982456</v>
      </c>
      <c r="O23" s="129">
        <f t="shared" si="3"/>
        <v>0.37980769230769229</v>
      </c>
      <c r="P23" s="128">
        <f t="shared" si="4"/>
        <v>0.20209059233449478</v>
      </c>
      <c r="Q23" s="130"/>
      <c r="R23" s="130"/>
    </row>
    <row r="24" spans="3:18" ht="15" customHeight="1" x14ac:dyDescent="0.2">
      <c r="C24" s="124" t="str">
        <f t="shared" si="0"/>
        <v>mercoledì</v>
      </c>
      <c r="D24" s="125">
        <v>44034</v>
      </c>
      <c r="E24" s="126">
        <v>416</v>
      </c>
      <c r="F24" s="126">
        <v>63</v>
      </c>
      <c r="G24" s="126">
        <v>353</v>
      </c>
      <c r="H24" s="126">
        <v>299</v>
      </c>
      <c r="I24" s="126">
        <v>54</v>
      </c>
      <c r="J24" s="126">
        <v>247</v>
      </c>
      <c r="K24" s="126">
        <v>50</v>
      </c>
      <c r="L24" s="127">
        <f t="shared" si="1"/>
        <v>0.82608695652173914</v>
      </c>
      <c r="M24" s="128">
        <f t="shared" si="2"/>
        <v>0.14326647564469913</v>
      </c>
      <c r="O24" s="129">
        <f t="shared" si="3"/>
        <v>0.69711538461538458</v>
      </c>
      <c r="P24" s="128">
        <f t="shared" si="4"/>
        <v>0.14164305949008499</v>
      </c>
      <c r="Q24" s="130"/>
      <c r="R24" s="130"/>
    </row>
    <row r="25" spans="3:18" ht="15" customHeight="1" x14ac:dyDescent="0.2">
      <c r="C25" s="124" t="str">
        <f t="shared" si="0"/>
        <v>giovedì</v>
      </c>
      <c r="D25" s="125">
        <v>44035</v>
      </c>
      <c r="E25" s="126">
        <v>402</v>
      </c>
      <c r="F25" s="126">
        <v>53</v>
      </c>
      <c r="G25" s="126">
        <v>349</v>
      </c>
      <c r="H25" s="126">
        <v>279</v>
      </c>
      <c r="I25" s="126">
        <v>70</v>
      </c>
      <c r="J25" s="126">
        <v>229</v>
      </c>
      <c r="K25" s="126">
        <v>68</v>
      </c>
      <c r="L25" s="127">
        <f t="shared" si="1"/>
        <v>0.82078853046594979</v>
      </c>
      <c r="M25" s="128">
        <f t="shared" si="2"/>
        <v>0.19596541786743515</v>
      </c>
      <c r="O25" s="129">
        <f t="shared" si="3"/>
        <v>0.67788461538461542</v>
      </c>
      <c r="P25" s="128">
        <f t="shared" si="4"/>
        <v>0.19484240687679083</v>
      </c>
      <c r="Q25" s="130"/>
      <c r="R25" s="130"/>
    </row>
    <row r="26" spans="3:18" ht="15" customHeight="1" x14ac:dyDescent="0.2">
      <c r="C26" s="124" t="str">
        <f t="shared" si="0"/>
        <v>venerdì</v>
      </c>
      <c r="D26" s="125">
        <v>44036</v>
      </c>
      <c r="E26" s="126">
        <v>351</v>
      </c>
      <c r="F26" s="126">
        <v>54</v>
      </c>
      <c r="G26" s="126">
        <v>297</v>
      </c>
      <c r="H26" s="126">
        <v>258</v>
      </c>
      <c r="I26" s="126">
        <v>39</v>
      </c>
      <c r="J26" s="126">
        <v>238</v>
      </c>
      <c r="K26" s="126">
        <v>36</v>
      </c>
      <c r="L26" s="127">
        <f>IFERROR(J26/H26,"")</f>
        <v>0.92248062015503873</v>
      </c>
      <c r="M26" s="128">
        <f t="shared" si="2"/>
        <v>0.12244897959183673</v>
      </c>
      <c r="O26" s="129">
        <f t="shared" si="3"/>
        <v>0.42788461538461542</v>
      </c>
      <c r="P26" s="128">
        <f t="shared" si="4"/>
        <v>0.12121212121212122</v>
      </c>
      <c r="Q26" s="130"/>
      <c r="R26" s="130"/>
    </row>
    <row r="27" spans="3:18" ht="15" customHeight="1" x14ac:dyDescent="0.2">
      <c r="C27" s="124" t="str">
        <f t="shared" si="0"/>
        <v>sabato</v>
      </c>
      <c r="D27" s="125">
        <v>44037</v>
      </c>
      <c r="E27" s="126">
        <v>34</v>
      </c>
      <c r="F27" s="126">
        <v>7</v>
      </c>
      <c r="G27" s="126">
        <v>27</v>
      </c>
      <c r="H27" s="126">
        <v>27</v>
      </c>
      <c r="I27" s="126">
        <v>0</v>
      </c>
      <c r="J27" s="126">
        <v>25</v>
      </c>
      <c r="K27" s="126">
        <v>0</v>
      </c>
      <c r="L27" s="127">
        <f>IFERROR(J27/H27,"")</f>
        <v>0.92592592592592593</v>
      </c>
      <c r="M27" s="128">
        <f t="shared" si="2"/>
        <v>0</v>
      </c>
      <c r="O27" s="129">
        <f t="shared" si="3"/>
        <v>-0.45999999999999996</v>
      </c>
      <c r="P27" s="128">
        <f t="shared" si="4"/>
        <v>0</v>
      </c>
      <c r="Q27" s="130"/>
      <c r="R27" s="130"/>
    </row>
    <row r="28" spans="3:18" ht="15" customHeight="1" x14ac:dyDescent="0.2">
      <c r="C28" s="124" t="str">
        <f>TEXT(D28,"gggg")</f>
        <v>lunedì</v>
      </c>
      <c r="D28" s="125">
        <v>44039</v>
      </c>
      <c r="E28" s="126">
        <v>364</v>
      </c>
      <c r="F28" s="126">
        <v>60</v>
      </c>
      <c r="G28" s="126">
        <v>304</v>
      </c>
      <c r="H28" s="126">
        <v>263</v>
      </c>
      <c r="I28" s="126">
        <v>41</v>
      </c>
      <c r="J28" s="126">
        <v>216</v>
      </c>
      <c r="K28" s="126">
        <v>38</v>
      </c>
      <c r="L28" s="127">
        <f>IFERROR(J28/H28,"")</f>
        <v>0.82129277566539927</v>
      </c>
      <c r="M28" s="128">
        <f t="shared" si="2"/>
        <v>0.12624584717607973</v>
      </c>
      <c r="O28" s="129">
        <f t="shared" si="3"/>
        <v>0.46153846153846145</v>
      </c>
      <c r="P28" s="128">
        <f t="shared" si="4"/>
        <v>0.125</v>
      </c>
      <c r="Q28" s="130"/>
      <c r="R28" s="130"/>
    </row>
    <row r="29" spans="3:18" ht="15" customHeight="1" x14ac:dyDescent="0.2">
      <c r="C29" s="124" t="str">
        <f>TEXT(D29,"gggg")</f>
        <v>martedì</v>
      </c>
      <c r="D29" s="125">
        <v>44040</v>
      </c>
      <c r="E29" s="126">
        <v>444</v>
      </c>
      <c r="F29" s="126">
        <v>66</v>
      </c>
      <c r="G29" s="126">
        <v>378</v>
      </c>
      <c r="H29" s="126">
        <v>270</v>
      </c>
      <c r="I29" s="126">
        <v>108</v>
      </c>
      <c r="J29" s="126">
        <v>186</v>
      </c>
      <c r="K29" s="126">
        <v>104</v>
      </c>
      <c r="L29" s="127">
        <f t="shared" si="1"/>
        <v>0.68888888888888888</v>
      </c>
      <c r="M29" s="128">
        <f t="shared" si="2"/>
        <v>0.27807486631016043</v>
      </c>
      <c r="O29" s="129">
        <f t="shared" si="3"/>
        <v>0.81730769230769229</v>
      </c>
      <c r="P29" s="128">
        <f t="shared" si="4"/>
        <v>0.27513227513227512</v>
      </c>
      <c r="Q29" s="130"/>
      <c r="R29" s="130"/>
    </row>
    <row r="30" spans="3:18" ht="15" customHeight="1" x14ac:dyDescent="0.2">
      <c r="C30" s="124" t="str">
        <f>TEXT(D30,"gggg")</f>
        <v>mercoledì</v>
      </c>
      <c r="D30" s="125">
        <v>44041</v>
      </c>
      <c r="E30" s="126">
        <v>363</v>
      </c>
      <c r="F30" s="126">
        <v>54</v>
      </c>
      <c r="G30" s="126">
        <v>309</v>
      </c>
      <c r="H30" s="126">
        <v>216</v>
      </c>
      <c r="I30" s="126">
        <v>93</v>
      </c>
      <c r="J30" s="126">
        <v>142</v>
      </c>
      <c r="K30" s="126">
        <v>89</v>
      </c>
      <c r="L30" s="127">
        <f t="shared" si="1"/>
        <v>0.65740740740740744</v>
      </c>
      <c r="M30" s="128">
        <f t="shared" si="2"/>
        <v>0.29180327868852457</v>
      </c>
      <c r="O30" s="129">
        <f t="shared" si="3"/>
        <v>0.48557692307692313</v>
      </c>
      <c r="P30" s="128">
        <f t="shared" si="4"/>
        <v>0.28802588996763756</v>
      </c>
      <c r="Q30" s="130"/>
      <c r="R30" s="130"/>
    </row>
    <row r="31" spans="3:18" ht="15" customHeight="1" x14ac:dyDescent="0.2">
      <c r="C31" s="124" t="str">
        <f t="shared" ref="C31:C32" si="5">TEXT(D31,"gggg")</f>
        <v>giovedì</v>
      </c>
      <c r="D31" s="125">
        <v>44042</v>
      </c>
      <c r="E31" s="126">
        <v>408</v>
      </c>
      <c r="F31" s="126">
        <v>64</v>
      </c>
      <c r="G31" s="126">
        <v>344</v>
      </c>
      <c r="H31" s="126">
        <v>256</v>
      </c>
      <c r="I31" s="126">
        <v>88</v>
      </c>
      <c r="J31" s="126">
        <v>203</v>
      </c>
      <c r="K31" s="126">
        <v>85</v>
      </c>
      <c r="L31" s="127">
        <f t="shared" si="1"/>
        <v>0.79296875</v>
      </c>
      <c r="M31" s="128">
        <f t="shared" si="2"/>
        <v>0.24926686217008798</v>
      </c>
      <c r="O31" s="129">
        <f t="shared" si="3"/>
        <v>0.65384615384615374</v>
      </c>
      <c r="P31" s="128">
        <f t="shared" si="4"/>
        <v>0.24709302325581395</v>
      </c>
      <c r="Q31" s="130"/>
      <c r="R31" s="130"/>
    </row>
    <row r="32" spans="3:18" ht="15" customHeight="1" x14ac:dyDescent="0.2">
      <c r="C32" s="124" t="str">
        <f t="shared" si="5"/>
        <v>venerdì</v>
      </c>
      <c r="D32" s="125">
        <v>44043</v>
      </c>
      <c r="E32" s="126">
        <v>348</v>
      </c>
      <c r="F32" s="126">
        <v>54</v>
      </c>
      <c r="G32" s="126">
        <v>294</v>
      </c>
      <c r="H32" s="126">
        <v>238</v>
      </c>
      <c r="I32" s="126">
        <v>56</v>
      </c>
      <c r="J32" s="126">
        <v>191</v>
      </c>
      <c r="K32" s="126">
        <v>55</v>
      </c>
      <c r="L32" s="127">
        <f t="shared" si="1"/>
        <v>0.80252100840336138</v>
      </c>
      <c r="M32" s="128">
        <f t="shared" si="2"/>
        <v>0.18771331058020477</v>
      </c>
      <c r="O32" s="129">
        <f t="shared" si="3"/>
        <v>0.41346153846153855</v>
      </c>
      <c r="P32" s="128">
        <f t="shared" si="4"/>
        <v>0.1870748299319728</v>
      </c>
    </row>
    <row r="33" spans="3:11" ht="12.75" x14ac:dyDescent="0.2">
      <c r="C33" s="141"/>
      <c r="D33" s="142"/>
      <c r="E33" s="130"/>
      <c r="F33" s="130"/>
      <c r="G33" s="130"/>
      <c r="H33" s="130"/>
      <c r="I33" s="130"/>
      <c r="J33" s="130"/>
      <c r="K33" s="130"/>
    </row>
  </sheetData>
  <mergeCells count="6">
    <mergeCell ref="O3:P3"/>
    <mergeCell ref="C4:M4"/>
    <mergeCell ref="H5:I5"/>
    <mergeCell ref="L5:L6"/>
    <mergeCell ref="M5:M6"/>
    <mergeCell ref="T5:W6"/>
  </mergeCells>
  <conditionalFormatting sqref="O7:O32">
    <cfRule type="cellIs" dxfId="2" priority="2" operator="greaterThan">
      <formula>0.299</formula>
    </cfRule>
    <cfRule type="cellIs" dxfId="1" priority="3" operator="lessThan">
      <formula>0.3</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A07DD994-0B78-4D08-A1A1-C6F90DFD4DBB}">
            <xm:f>NOT(ISERROR(SEARCH(-1,O7)))</xm:f>
            <xm:f>-1</xm:f>
            <x14:dxf>
              <font>
                <color theme="0"/>
              </font>
              <fill>
                <patternFill>
                  <bgColor theme="0"/>
                </patternFill>
              </fill>
            </x14:dxf>
          </x14:cfRule>
          <xm:sqref>O7:O32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showGridLines="0" tabSelected="1" workbookViewId="0">
      <selection activeCell="W24" sqref="W24"/>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H107"/>
  <sheetViews>
    <sheetView showGridLines="0" workbookViewId="0">
      <selection activeCell="E30" sqref="E30:F30"/>
    </sheetView>
  </sheetViews>
  <sheetFormatPr defaultRowHeight="15" x14ac:dyDescent="0.25"/>
  <cols>
    <col min="2" max="2" width="48.7109375" customWidth="1"/>
    <col min="3" max="3" width="20.7109375" customWidth="1"/>
    <col min="4" max="4" width="10.7109375" customWidth="1"/>
    <col min="5" max="5" width="9.7109375" customWidth="1"/>
    <col min="6" max="6" width="48.7109375" customWidth="1"/>
    <col min="7" max="7" width="20.7109375" customWidth="1"/>
    <col min="8" max="8" width="10.7109375" customWidth="1"/>
  </cols>
  <sheetData>
    <row r="2" spans="2:8" ht="15.75" thickBot="1" x14ac:dyDescent="0.3"/>
    <row r="3" spans="2:8" ht="45" customHeight="1" x14ac:dyDescent="0.25">
      <c r="B3" s="1" t="s">
        <v>0</v>
      </c>
      <c r="C3" s="2"/>
      <c r="D3" s="2"/>
      <c r="E3" s="2"/>
      <c r="F3" s="2"/>
      <c r="G3" s="3"/>
      <c r="H3" s="4"/>
    </row>
    <row r="4" spans="2:8" ht="30" customHeight="1" thickBot="1" x14ac:dyDescent="0.3">
      <c r="B4" s="5" t="s">
        <v>1</v>
      </c>
      <c r="C4" s="6"/>
      <c r="D4" s="6"/>
      <c r="E4" s="6"/>
      <c r="F4" s="6"/>
      <c r="G4" s="7"/>
      <c r="H4" s="8"/>
    </row>
    <row r="5" spans="2:8" ht="15.75" thickBot="1" x14ac:dyDescent="0.3"/>
    <row r="6" spans="2:8" ht="30" customHeight="1" thickBot="1" x14ac:dyDescent="0.3">
      <c r="B6" s="9" t="s">
        <v>2</v>
      </c>
      <c r="C6" s="10"/>
      <c r="D6" s="11"/>
      <c r="F6" s="9" t="s">
        <v>3</v>
      </c>
      <c r="G6" s="10"/>
      <c r="H6" s="11"/>
    </row>
    <row r="7" spans="2:8" ht="30" customHeight="1" thickBot="1" x14ac:dyDescent="0.3">
      <c r="B7" s="12" t="s">
        <v>4</v>
      </c>
      <c r="C7" s="13" t="s">
        <v>5</v>
      </c>
      <c r="D7" s="14" t="s">
        <v>6</v>
      </c>
      <c r="F7" s="12" t="s">
        <v>4</v>
      </c>
      <c r="G7" s="13" t="s">
        <v>5</v>
      </c>
      <c r="H7" s="14" t="s">
        <v>6</v>
      </c>
    </row>
    <row r="8" spans="2:8" x14ac:dyDescent="0.25">
      <c r="B8" s="15" t="s">
        <v>7</v>
      </c>
      <c r="C8" s="16">
        <v>24</v>
      </c>
      <c r="D8" s="17">
        <f>C8/$C$29</f>
        <v>3.5175142899018029E-3</v>
      </c>
      <c r="F8" s="15" t="s">
        <v>8</v>
      </c>
      <c r="G8" s="16">
        <v>3567</v>
      </c>
      <c r="H8" s="17">
        <f>G8/$C$29</f>
        <v>0.52279056133665547</v>
      </c>
    </row>
    <row r="9" spans="2:8" x14ac:dyDescent="0.25">
      <c r="B9" s="18" t="s">
        <v>9</v>
      </c>
      <c r="C9" s="19">
        <v>5</v>
      </c>
      <c r="D9" s="20">
        <f t="shared" ref="D9:D28" si="0">C9/$C$29</f>
        <v>7.3281547706287558E-4</v>
      </c>
      <c r="F9" s="18" t="s">
        <v>10</v>
      </c>
      <c r="G9" s="19">
        <v>2726</v>
      </c>
      <c r="H9" s="20">
        <f>G9/$C$29</f>
        <v>0.39953099809467973</v>
      </c>
    </row>
    <row r="10" spans="2:8" x14ac:dyDescent="0.25">
      <c r="B10" s="18" t="s">
        <v>11</v>
      </c>
      <c r="C10" s="19">
        <v>6</v>
      </c>
      <c r="D10" s="20">
        <f t="shared" si="0"/>
        <v>8.7937857247545072E-4</v>
      </c>
      <c r="F10" s="18" t="s">
        <v>12</v>
      </c>
      <c r="G10" s="19">
        <v>202</v>
      </c>
      <c r="H10" s="20">
        <f>G10/$C$29</f>
        <v>2.9605745273340173E-2</v>
      </c>
    </row>
    <row r="11" spans="2:8" x14ac:dyDescent="0.25">
      <c r="B11" s="18" t="s">
        <v>13</v>
      </c>
      <c r="C11" s="19">
        <v>49</v>
      </c>
      <c r="D11" s="20">
        <f t="shared" si="0"/>
        <v>7.1815916752161809E-3</v>
      </c>
      <c r="F11" s="18" t="s">
        <v>14</v>
      </c>
      <c r="G11" s="19">
        <v>115</v>
      </c>
      <c r="H11" s="20">
        <f>G11/$C$29</f>
        <v>1.6854755972446137E-2</v>
      </c>
    </row>
    <row r="12" spans="2:8" x14ac:dyDescent="0.25">
      <c r="B12" s="18" t="s">
        <v>15</v>
      </c>
      <c r="C12" s="19">
        <v>6</v>
      </c>
      <c r="D12" s="20">
        <f t="shared" si="0"/>
        <v>8.7937857247545072E-4</v>
      </c>
      <c r="F12" s="18" t="s">
        <v>13</v>
      </c>
      <c r="G12" s="19">
        <v>49</v>
      </c>
      <c r="H12" s="20">
        <f>G12/$C$29</f>
        <v>7.1815916752161809E-3</v>
      </c>
    </row>
    <row r="13" spans="2:8" x14ac:dyDescent="0.25">
      <c r="B13" s="18" t="s">
        <v>16</v>
      </c>
      <c r="C13" s="19">
        <v>9</v>
      </c>
      <c r="D13" s="20">
        <f t="shared" si="0"/>
        <v>1.319067858713176E-3</v>
      </c>
      <c r="F13" s="18" t="s">
        <v>17</v>
      </c>
      <c r="G13" s="19">
        <v>26</v>
      </c>
      <c r="H13" s="20">
        <f>G13/$C$29</f>
        <v>3.8106404807269532E-3</v>
      </c>
    </row>
    <row r="14" spans="2:8" x14ac:dyDescent="0.25">
      <c r="B14" s="18" t="s">
        <v>18</v>
      </c>
      <c r="C14" s="19">
        <v>16</v>
      </c>
      <c r="D14" s="20">
        <f t="shared" si="0"/>
        <v>2.3450095266012018E-3</v>
      </c>
      <c r="F14" s="18" t="s">
        <v>7</v>
      </c>
      <c r="G14" s="19">
        <v>24</v>
      </c>
      <c r="H14" s="20">
        <f>G14/$C$29</f>
        <v>3.5175142899018029E-3</v>
      </c>
    </row>
    <row r="15" spans="2:8" x14ac:dyDescent="0.25">
      <c r="B15" s="18" t="s">
        <v>19</v>
      </c>
      <c r="C15" s="19">
        <v>1</v>
      </c>
      <c r="D15" s="20">
        <f t="shared" si="0"/>
        <v>1.4656309541257511E-4</v>
      </c>
      <c r="F15" s="18" t="s">
        <v>18</v>
      </c>
      <c r="G15" s="19">
        <v>16</v>
      </c>
      <c r="H15" s="20">
        <f>G15/$C$29</f>
        <v>2.3450095266012018E-3</v>
      </c>
    </row>
    <row r="16" spans="2:8" x14ac:dyDescent="0.25">
      <c r="B16" s="18" t="s">
        <v>8</v>
      </c>
      <c r="C16" s="19">
        <v>3567</v>
      </c>
      <c r="D16" s="20">
        <f t="shared" si="0"/>
        <v>0.52279056133665547</v>
      </c>
      <c r="F16" s="18" t="s">
        <v>20</v>
      </c>
      <c r="G16" s="19">
        <v>16</v>
      </c>
      <c r="H16" s="20">
        <f>G16/$C$29</f>
        <v>2.3450095266012018E-3</v>
      </c>
    </row>
    <row r="17" spans="2:8" x14ac:dyDescent="0.25">
      <c r="B17" s="18" t="s">
        <v>17</v>
      </c>
      <c r="C17" s="19">
        <v>26</v>
      </c>
      <c r="D17" s="20">
        <f t="shared" si="0"/>
        <v>3.8106404807269532E-3</v>
      </c>
      <c r="F17" s="18" t="s">
        <v>21</v>
      </c>
      <c r="G17" s="19">
        <v>12</v>
      </c>
      <c r="H17" s="20">
        <f>G17/$C$29</f>
        <v>1.7587571449509014E-3</v>
      </c>
    </row>
    <row r="18" spans="2:8" x14ac:dyDescent="0.25">
      <c r="B18" s="18" t="s">
        <v>12</v>
      </c>
      <c r="C18" s="19">
        <v>202</v>
      </c>
      <c r="D18" s="20">
        <f t="shared" si="0"/>
        <v>2.9605745273340173E-2</v>
      </c>
      <c r="F18" s="18" t="s">
        <v>22</v>
      </c>
      <c r="G18" s="19">
        <v>11</v>
      </c>
      <c r="H18" s="20">
        <f>G18/$C$29</f>
        <v>1.6121940495383263E-3</v>
      </c>
    </row>
    <row r="19" spans="2:8" x14ac:dyDescent="0.25">
      <c r="B19" s="18" t="s">
        <v>23</v>
      </c>
      <c r="C19" s="19">
        <v>1</v>
      </c>
      <c r="D19" s="20">
        <f t="shared" si="0"/>
        <v>1.4656309541257511E-4</v>
      </c>
      <c r="F19" s="18" t="s">
        <v>24</v>
      </c>
      <c r="G19" s="19">
        <v>10</v>
      </c>
      <c r="H19" s="20">
        <f>G19/$C$29</f>
        <v>1.4656309541257512E-3</v>
      </c>
    </row>
    <row r="20" spans="2:8" x14ac:dyDescent="0.25">
      <c r="B20" s="18" t="s">
        <v>20</v>
      </c>
      <c r="C20" s="19">
        <v>16</v>
      </c>
      <c r="D20" s="20">
        <f t="shared" si="0"/>
        <v>2.3450095266012018E-3</v>
      </c>
      <c r="F20" s="18" t="s">
        <v>16</v>
      </c>
      <c r="G20" s="19">
        <v>9</v>
      </c>
      <c r="H20" s="20">
        <f>G20/$C$29</f>
        <v>1.319067858713176E-3</v>
      </c>
    </row>
    <row r="21" spans="2:8" x14ac:dyDescent="0.25">
      <c r="B21" s="18" t="s">
        <v>21</v>
      </c>
      <c r="C21" s="19">
        <v>12</v>
      </c>
      <c r="D21" s="20">
        <f t="shared" si="0"/>
        <v>1.7587571449509014E-3</v>
      </c>
      <c r="F21" s="18" t="s">
        <v>11</v>
      </c>
      <c r="G21" s="19">
        <v>6</v>
      </c>
      <c r="H21" s="20">
        <f>G21/$C$29</f>
        <v>8.7937857247545072E-4</v>
      </c>
    </row>
    <row r="22" spans="2:8" x14ac:dyDescent="0.25">
      <c r="B22" s="18" t="s">
        <v>25</v>
      </c>
      <c r="C22" s="19">
        <v>1</v>
      </c>
      <c r="D22" s="20">
        <f t="shared" si="0"/>
        <v>1.4656309541257511E-4</v>
      </c>
      <c r="F22" s="18" t="s">
        <v>15</v>
      </c>
      <c r="G22" s="19">
        <v>6</v>
      </c>
      <c r="H22" s="20">
        <f>G22/$C$29</f>
        <v>8.7937857247545072E-4</v>
      </c>
    </row>
    <row r="23" spans="2:8" x14ac:dyDescent="0.25">
      <c r="B23" s="18" t="s">
        <v>22</v>
      </c>
      <c r="C23" s="19">
        <v>11</v>
      </c>
      <c r="D23" s="20">
        <f t="shared" si="0"/>
        <v>1.6121940495383263E-3</v>
      </c>
      <c r="F23" s="18" t="s">
        <v>9</v>
      </c>
      <c r="G23" s="19">
        <v>5</v>
      </c>
      <c r="H23" s="20">
        <f>G23/$C$29</f>
        <v>7.3281547706287558E-4</v>
      </c>
    </row>
    <row r="24" spans="2:8" x14ac:dyDescent="0.25">
      <c r="B24" s="18" t="s">
        <v>24</v>
      </c>
      <c r="C24" s="19">
        <v>10</v>
      </c>
      <c r="D24" s="20">
        <f t="shared" si="0"/>
        <v>1.4656309541257512E-3</v>
      </c>
      <c r="F24" s="18" t="s">
        <v>26</v>
      </c>
      <c r="G24" s="19">
        <v>2</v>
      </c>
      <c r="H24" s="20">
        <f>G24/$C$29</f>
        <v>2.9312619082515022E-4</v>
      </c>
    </row>
    <row r="25" spans="2:8" x14ac:dyDescent="0.25">
      <c r="B25" s="18" t="s">
        <v>26</v>
      </c>
      <c r="C25" s="19">
        <v>2</v>
      </c>
      <c r="D25" s="20">
        <f t="shared" si="0"/>
        <v>2.9312619082515022E-4</v>
      </c>
      <c r="F25" s="18" t="s">
        <v>19</v>
      </c>
      <c r="G25" s="19">
        <v>1</v>
      </c>
      <c r="H25" s="20">
        <f>G25/$C$29</f>
        <v>1.4656309541257511E-4</v>
      </c>
    </row>
    <row r="26" spans="2:8" x14ac:dyDescent="0.25">
      <c r="B26" s="18" t="s">
        <v>10</v>
      </c>
      <c r="C26" s="19">
        <v>2726</v>
      </c>
      <c r="D26" s="20">
        <f t="shared" si="0"/>
        <v>0.39953099809467973</v>
      </c>
      <c r="F26" s="18" t="s">
        <v>23</v>
      </c>
      <c r="G26" s="19">
        <v>1</v>
      </c>
      <c r="H26" s="20">
        <f>G26/$C$29</f>
        <v>1.4656309541257511E-4</v>
      </c>
    </row>
    <row r="27" spans="2:8" x14ac:dyDescent="0.25">
      <c r="B27" s="18" t="s">
        <v>14</v>
      </c>
      <c r="C27" s="19">
        <v>115</v>
      </c>
      <c r="D27" s="20">
        <f t="shared" si="0"/>
        <v>1.6854755972446137E-2</v>
      </c>
      <c r="F27" s="18" t="s">
        <v>25</v>
      </c>
      <c r="G27" s="19">
        <v>1</v>
      </c>
      <c r="H27" s="20">
        <f>G27/$C$29</f>
        <v>1.4656309541257511E-4</v>
      </c>
    </row>
    <row r="28" spans="2:8" ht="15.75" thickBot="1" x14ac:dyDescent="0.3">
      <c r="B28" s="21" t="s">
        <v>27</v>
      </c>
      <c r="C28" s="22">
        <v>18</v>
      </c>
      <c r="D28" s="23">
        <f t="shared" si="0"/>
        <v>2.6381357174263521E-3</v>
      </c>
      <c r="F28" s="21" t="s">
        <v>27</v>
      </c>
      <c r="G28" s="22">
        <v>18</v>
      </c>
      <c r="H28" s="23">
        <f t="shared" ref="H28" si="1">G28/$C$29</f>
        <v>2.6381357174263521E-3</v>
      </c>
    </row>
    <row r="29" spans="2:8" ht="30" customHeight="1" thickBot="1" x14ac:dyDescent="0.3">
      <c r="B29" s="24" t="s">
        <v>28</v>
      </c>
      <c r="C29" s="25">
        <v>6823</v>
      </c>
      <c r="D29" s="26">
        <f>C29/$C$29</f>
        <v>1</v>
      </c>
      <c r="F29" s="24" t="s">
        <v>28</v>
      </c>
      <c r="G29" s="25">
        <v>6823</v>
      </c>
      <c r="H29" s="26">
        <f>G29/$C$29</f>
        <v>1</v>
      </c>
    </row>
    <row r="31" spans="2:8" ht="15.75" thickBot="1" x14ac:dyDescent="0.3"/>
    <row r="32" spans="2:8" ht="15.75" thickBot="1" x14ac:dyDescent="0.3">
      <c r="B32" s="27" t="s">
        <v>29</v>
      </c>
      <c r="C32" s="28"/>
    </row>
    <row r="33" spans="2:3" ht="30" customHeight="1" thickBot="1" x14ac:dyDescent="0.3">
      <c r="B33" s="29" t="s">
        <v>30</v>
      </c>
      <c r="C33" s="30" t="s">
        <v>31</v>
      </c>
    </row>
    <row r="34" spans="2:3" x14ac:dyDescent="0.25">
      <c r="B34" s="31" t="s">
        <v>7</v>
      </c>
      <c r="C34" s="32">
        <v>24</v>
      </c>
    </row>
    <row r="35" spans="2:3" x14ac:dyDescent="0.25">
      <c r="B35" s="33" t="s">
        <v>32</v>
      </c>
      <c r="C35" s="34">
        <v>24</v>
      </c>
    </row>
    <row r="36" spans="2:3" x14ac:dyDescent="0.25">
      <c r="B36" s="35" t="s">
        <v>9</v>
      </c>
      <c r="C36" s="36">
        <v>5</v>
      </c>
    </row>
    <row r="37" spans="2:3" x14ac:dyDescent="0.25">
      <c r="B37" s="33" t="s">
        <v>33</v>
      </c>
      <c r="C37" s="34">
        <v>1</v>
      </c>
    </row>
    <row r="38" spans="2:3" x14ac:dyDescent="0.25">
      <c r="B38" s="33" t="s">
        <v>34</v>
      </c>
      <c r="C38" s="34">
        <v>1</v>
      </c>
    </row>
    <row r="39" spans="2:3" x14ac:dyDescent="0.25">
      <c r="B39" s="33" t="s">
        <v>27</v>
      </c>
      <c r="C39" s="34">
        <v>3</v>
      </c>
    </row>
    <row r="40" spans="2:3" x14ac:dyDescent="0.25">
      <c r="B40" s="35" t="s">
        <v>11</v>
      </c>
      <c r="C40" s="36">
        <v>6</v>
      </c>
    </row>
    <row r="41" spans="2:3" x14ac:dyDescent="0.25">
      <c r="B41" s="33" t="s">
        <v>32</v>
      </c>
      <c r="C41" s="34">
        <v>6</v>
      </c>
    </row>
    <row r="42" spans="2:3" x14ac:dyDescent="0.25">
      <c r="B42" s="35" t="s">
        <v>13</v>
      </c>
      <c r="C42" s="36">
        <v>49</v>
      </c>
    </row>
    <row r="43" spans="2:3" x14ac:dyDescent="0.25">
      <c r="B43" s="33" t="s">
        <v>35</v>
      </c>
      <c r="C43" s="34">
        <v>6</v>
      </c>
    </row>
    <row r="44" spans="2:3" x14ac:dyDescent="0.25">
      <c r="B44" s="33" t="s">
        <v>36</v>
      </c>
      <c r="C44" s="34">
        <v>4</v>
      </c>
    </row>
    <row r="45" spans="2:3" x14ac:dyDescent="0.25">
      <c r="B45" s="33" t="s">
        <v>37</v>
      </c>
      <c r="C45" s="34">
        <v>7</v>
      </c>
    </row>
    <row r="46" spans="2:3" x14ac:dyDescent="0.25">
      <c r="B46" s="33" t="s">
        <v>38</v>
      </c>
      <c r="C46" s="34">
        <v>29</v>
      </c>
    </row>
    <row r="47" spans="2:3" x14ac:dyDescent="0.25">
      <c r="B47" s="33" t="s">
        <v>39</v>
      </c>
      <c r="C47" s="34">
        <v>1</v>
      </c>
    </row>
    <row r="48" spans="2:3" x14ac:dyDescent="0.25">
      <c r="B48" s="33" t="s">
        <v>27</v>
      </c>
      <c r="C48" s="34">
        <v>2</v>
      </c>
    </row>
    <row r="49" spans="2:3" x14ac:dyDescent="0.25">
      <c r="B49" s="35" t="s">
        <v>15</v>
      </c>
      <c r="C49" s="36">
        <v>6</v>
      </c>
    </row>
    <row r="50" spans="2:3" x14ac:dyDescent="0.25">
      <c r="B50" s="33" t="s">
        <v>32</v>
      </c>
      <c r="C50" s="34">
        <v>6</v>
      </c>
    </row>
    <row r="51" spans="2:3" x14ac:dyDescent="0.25">
      <c r="B51" s="35" t="s">
        <v>16</v>
      </c>
      <c r="C51" s="36">
        <v>9</v>
      </c>
    </row>
    <row r="52" spans="2:3" x14ac:dyDescent="0.25">
      <c r="B52" s="33" t="s">
        <v>40</v>
      </c>
      <c r="C52" s="34">
        <v>3</v>
      </c>
    </row>
    <row r="53" spans="2:3" x14ac:dyDescent="0.25">
      <c r="B53" s="33" t="s">
        <v>41</v>
      </c>
      <c r="C53" s="34">
        <v>2</v>
      </c>
    </row>
    <row r="54" spans="2:3" x14ac:dyDescent="0.25">
      <c r="B54" s="33" t="s">
        <v>42</v>
      </c>
      <c r="C54" s="34">
        <v>1</v>
      </c>
    </row>
    <row r="55" spans="2:3" x14ac:dyDescent="0.25">
      <c r="B55" s="33" t="s">
        <v>27</v>
      </c>
      <c r="C55" s="34">
        <v>3</v>
      </c>
    </row>
    <row r="56" spans="2:3" x14ac:dyDescent="0.25">
      <c r="B56" s="35" t="s">
        <v>18</v>
      </c>
      <c r="C56" s="36">
        <v>16</v>
      </c>
    </row>
    <row r="57" spans="2:3" x14ac:dyDescent="0.25">
      <c r="B57" s="33" t="s">
        <v>43</v>
      </c>
      <c r="C57" s="34">
        <v>13</v>
      </c>
    </row>
    <row r="58" spans="2:3" x14ac:dyDescent="0.25">
      <c r="B58" s="33" t="s">
        <v>44</v>
      </c>
      <c r="C58" s="34">
        <v>1</v>
      </c>
    </row>
    <row r="59" spans="2:3" x14ac:dyDescent="0.25">
      <c r="B59" s="33" t="s">
        <v>45</v>
      </c>
      <c r="C59" s="34">
        <v>2</v>
      </c>
    </row>
    <row r="60" spans="2:3" x14ac:dyDescent="0.25">
      <c r="B60" s="35" t="s">
        <v>19</v>
      </c>
      <c r="C60" s="36">
        <v>1</v>
      </c>
    </row>
    <row r="61" spans="2:3" x14ac:dyDescent="0.25">
      <c r="B61" s="33" t="s">
        <v>19</v>
      </c>
      <c r="C61" s="34">
        <v>1</v>
      </c>
    </row>
    <row r="62" spans="2:3" x14ac:dyDescent="0.25">
      <c r="B62" s="35" t="s">
        <v>8</v>
      </c>
      <c r="C62" s="36">
        <v>3567</v>
      </c>
    </row>
    <row r="63" spans="2:3" x14ac:dyDescent="0.25">
      <c r="B63" s="33" t="s">
        <v>46</v>
      </c>
      <c r="C63" s="34">
        <v>151</v>
      </c>
    </row>
    <row r="64" spans="2:3" x14ac:dyDescent="0.25">
      <c r="B64" s="33" t="s">
        <v>47</v>
      </c>
      <c r="C64" s="34">
        <v>12</v>
      </c>
    </row>
    <row r="65" spans="2:3" x14ac:dyDescent="0.25">
      <c r="B65" s="33" t="s">
        <v>48</v>
      </c>
      <c r="C65" s="34">
        <v>1</v>
      </c>
    </row>
    <row r="66" spans="2:3" x14ac:dyDescent="0.25">
      <c r="B66" s="33" t="s">
        <v>49</v>
      </c>
      <c r="C66" s="34">
        <v>2870</v>
      </c>
    </row>
    <row r="67" spans="2:3" x14ac:dyDescent="0.25">
      <c r="B67" s="33" t="s">
        <v>50</v>
      </c>
      <c r="C67" s="34">
        <v>4</v>
      </c>
    </row>
    <row r="68" spans="2:3" x14ac:dyDescent="0.25">
      <c r="B68" s="33" t="s">
        <v>51</v>
      </c>
      <c r="C68" s="34">
        <v>491</v>
      </c>
    </row>
    <row r="69" spans="2:3" x14ac:dyDescent="0.25">
      <c r="B69" s="33" t="s">
        <v>52</v>
      </c>
      <c r="C69" s="34">
        <v>22</v>
      </c>
    </row>
    <row r="70" spans="2:3" x14ac:dyDescent="0.25">
      <c r="B70" s="33" t="s">
        <v>53</v>
      </c>
      <c r="C70" s="34">
        <v>9</v>
      </c>
    </row>
    <row r="71" spans="2:3" x14ac:dyDescent="0.25">
      <c r="B71" s="33" t="s">
        <v>54</v>
      </c>
      <c r="C71" s="34">
        <v>1</v>
      </c>
    </row>
    <row r="72" spans="2:3" x14ac:dyDescent="0.25">
      <c r="B72" s="33" t="s">
        <v>27</v>
      </c>
      <c r="C72" s="34">
        <v>6</v>
      </c>
    </row>
    <row r="73" spans="2:3" x14ac:dyDescent="0.25">
      <c r="B73" s="35" t="s">
        <v>17</v>
      </c>
      <c r="C73" s="36">
        <v>26</v>
      </c>
    </row>
    <row r="74" spans="2:3" x14ac:dyDescent="0.25">
      <c r="B74" s="33" t="s">
        <v>32</v>
      </c>
      <c r="C74" s="34">
        <v>25</v>
      </c>
    </row>
    <row r="75" spans="2:3" x14ac:dyDescent="0.25">
      <c r="B75" s="33" t="s">
        <v>27</v>
      </c>
      <c r="C75" s="34">
        <v>1</v>
      </c>
    </row>
    <row r="76" spans="2:3" x14ac:dyDescent="0.25">
      <c r="B76" s="35" t="s">
        <v>12</v>
      </c>
      <c r="C76" s="36">
        <v>202</v>
      </c>
    </row>
    <row r="77" spans="2:3" x14ac:dyDescent="0.25">
      <c r="B77" s="33" t="s">
        <v>32</v>
      </c>
      <c r="C77" s="34">
        <v>202</v>
      </c>
    </row>
    <row r="78" spans="2:3" x14ac:dyDescent="0.25">
      <c r="B78" s="35" t="s">
        <v>23</v>
      </c>
      <c r="C78" s="36">
        <v>1</v>
      </c>
    </row>
    <row r="79" spans="2:3" x14ac:dyDescent="0.25">
      <c r="B79" s="33" t="s">
        <v>32</v>
      </c>
      <c r="C79" s="34">
        <v>1</v>
      </c>
    </row>
    <row r="80" spans="2:3" x14ac:dyDescent="0.25">
      <c r="B80" s="35" t="s">
        <v>20</v>
      </c>
      <c r="C80" s="36">
        <v>16</v>
      </c>
    </row>
    <row r="81" spans="2:3" x14ac:dyDescent="0.25">
      <c r="B81" s="33" t="s">
        <v>32</v>
      </c>
      <c r="C81" s="34">
        <v>16</v>
      </c>
    </row>
    <row r="82" spans="2:3" x14ac:dyDescent="0.25">
      <c r="B82" s="35" t="s">
        <v>21</v>
      </c>
      <c r="C82" s="36">
        <v>12</v>
      </c>
    </row>
    <row r="83" spans="2:3" x14ac:dyDescent="0.25">
      <c r="B83" s="33" t="s">
        <v>32</v>
      </c>
      <c r="C83" s="34">
        <v>12</v>
      </c>
    </row>
    <row r="84" spans="2:3" x14ac:dyDescent="0.25">
      <c r="B84" s="35" t="s">
        <v>25</v>
      </c>
      <c r="C84" s="36">
        <v>1</v>
      </c>
    </row>
    <row r="85" spans="2:3" x14ac:dyDescent="0.25">
      <c r="B85" s="33" t="s">
        <v>32</v>
      </c>
      <c r="C85" s="34">
        <v>1</v>
      </c>
    </row>
    <row r="86" spans="2:3" x14ac:dyDescent="0.25">
      <c r="B86" s="35" t="s">
        <v>22</v>
      </c>
      <c r="C86" s="36">
        <v>11</v>
      </c>
    </row>
    <row r="87" spans="2:3" x14ac:dyDescent="0.25">
      <c r="B87" s="33" t="s">
        <v>32</v>
      </c>
      <c r="C87" s="34">
        <v>11</v>
      </c>
    </row>
    <row r="88" spans="2:3" x14ac:dyDescent="0.25">
      <c r="B88" s="35" t="s">
        <v>24</v>
      </c>
      <c r="C88" s="36">
        <v>10</v>
      </c>
    </row>
    <row r="89" spans="2:3" x14ac:dyDescent="0.25">
      <c r="B89" s="33" t="s">
        <v>55</v>
      </c>
      <c r="C89" s="34">
        <v>3</v>
      </c>
    </row>
    <row r="90" spans="2:3" x14ac:dyDescent="0.25">
      <c r="B90" s="33" t="s">
        <v>56</v>
      </c>
      <c r="C90" s="34">
        <v>2</v>
      </c>
    </row>
    <row r="91" spans="2:3" x14ac:dyDescent="0.25">
      <c r="B91" s="33" t="s">
        <v>57</v>
      </c>
      <c r="C91" s="34">
        <v>3</v>
      </c>
    </row>
    <row r="92" spans="2:3" x14ac:dyDescent="0.25">
      <c r="B92" s="33" t="s">
        <v>27</v>
      </c>
      <c r="C92" s="34">
        <v>2</v>
      </c>
    </row>
    <row r="93" spans="2:3" x14ac:dyDescent="0.25">
      <c r="B93" s="35" t="s">
        <v>26</v>
      </c>
      <c r="C93" s="36">
        <v>2</v>
      </c>
    </row>
    <row r="94" spans="2:3" x14ac:dyDescent="0.25">
      <c r="B94" s="33" t="s">
        <v>32</v>
      </c>
      <c r="C94" s="34">
        <v>2</v>
      </c>
    </row>
    <row r="95" spans="2:3" x14ac:dyDescent="0.25">
      <c r="B95" s="35" t="s">
        <v>10</v>
      </c>
      <c r="C95" s="36">
        <v>2726</v>
      </c>
    </row>
    <row r="96" spans="2:3" x14ac:dyDescent="0.25">
      <c r="B96" s="33" t="s">
        <v>58</v>
      </c>
      <c r="C96" s="34">
        <v>20</v>
      </c>
    </row>
    <row r="97" spans="2:3" x14ac:dyDescent="0.25">
      <c r="B97" s="33" t="s">
        <v>59</v>
      </c>
      <c r="C97" s="34">
        <v>2259</v>
      </c>
    </row>
    <row r="98" spans="2:3" x14ac:dyDescent="0.25">
      <c r="B98" s="33" t="s">
        <v>60</v>
      </c>
      <c r="C98" s="34">
        <v>200</v>
      </c>
    </row>
    <row r="99" spans="2:3" x14ac:dyDescent="0.25">
      <c r="B99" s="33" t="s">
        <v>61</v>
      </c>
      <c r="C99" s="34">
        <v>3</v>
      </c>
    </row>
    <row r="100" spans="2:3" x14ac:dyDescent="0.25">
      <c r="B100" s="33" t="s">
        <v>27</v>
      </c>
      <c r="C100" s="34">
        <v>244</v>
      </c>
    </row>
    <row r="101" spans="2:3" x14ac:dyDescent="0.25">
      <c r="B101" s="35" t="s">
        <v>14</v>
      </c>
      <c r="C101" s="36">
        <v>115</v>
      </c>
    </row>
    <row r="102" spans="2:3" x14ac:dyDescent="0.25">
      <c r="B102" s="33" t="s">
        <v>62</v>
      </c>
      <c r="C102" s="34">
        <v>42</v>
      </c>
    </row>
    <row r="103" spans="2:3" x14ac:dyDescent="0.25">
      <c r="B103" s="33" t="s">
        <v>63</v>
      </c>
      <c r="C103" s="34">
        <v>5</v>
      </c>
    </row>
    <row r="104" spans="2:3" x14ac:dyDescent="0.25">
      <c r="B104" s="33" t="s">
        <v>14</v>
      </c>
      <c r="C104" s="34">
        <v>68</v>
      </c>
    </row>
    <row r="105" spans="2:3" x14ac:dyDescent="0.25">
      <c r="B105" s="35" t="s">
        <v>27</v>
      </c>
      <c r="C105" s="36">
        <v>18</v>
      </c>
    </row>
    <row r="106" spans="2:3" ht="15.75" thickBot="1" x14ac:dyDescent="0.3">
      <c r="B106" s="37" t="s">
        <v>27</v>
      </c>
      <c r="C106" s="38">
        <v>18</v>
      </c>
    </row>
    <row r="107" spans="2:3" ht="30" customHeight="1" thickBot="1" x14ac:dyDescent="0.3">
      <c r="B107" s="39" t="s">
        <v>28</v>
      </c>
      <c r="C107" s="40">
        <v>6823</v>
      </c>
    </row>
  </sheetData>
  <mergeCells count="5">
    <mergeCell ref="B3:F3"/>
    <mergeCell ref="B4:F4"/>
    <mergeCell ref="B6:D6"/>
    <mergeCell ref="F6:H6"/>
    <mergeCell ref="B32:C32"/>
  </mergeCells>
  <conditionalFormatting sqref="D9:D22">
    <cfRule type="colorScale" priority="16">
      <colorScale>
        <cfvo type="min"/>
        <cfvo type="percentile" val="50"/>
        <cfvo type="max"/>
        <color rgb="FF63BE7B"/>
        <color rgb="FFFFEB84"/>
        <color rgb="FFF8696B"/>
      </colorScale>
    </cfRule>
  </conditionalFormatting>
  <conditionalFormatting sqref="D9:D22">
    <cfRule type="colorScale" priority="15">
      <colorScale>
        <cfvo type="min"/>
        <cfvo type="percentile" val="50"/>
        <cfvo type="max"/>
        <color rgb="FF63BE7B"/>
        <color rgb="FFFFEB84"/>
        <color rgb="FFF8696B"/>
      </colorScale>
    </cfRule>
  </conditionalFormatting>
  <conditionalFormatting sqref="D23:D24">
    <cfRule type="colorScale" priority="14">
      <colorScale>
        <cfvo type="min"/>
        <cfvo type="percentile" val="50"/>
        <cfvo type="max"/>
        <color rgb="FF63BE7B"/>
        <color rgb="FFFFEB84"/>
        <color rgb="FFF8696B"/>
      </colorScale>
    </cfRule>
  </conditionalFormatting>
  <conditionalFormatting sqref="D23:D24">
    <cfRule type="colorScale" priority="13">
      <colorScale>
        <cfvo type="min"/>
        <cfvo type="percentile" val="50"/>
        <cfvo type="max"/>
        <color rgb="FF63BE7B"/>
        <color rgb="FFFFEB84"/>
        <color rgb="FFF8696B"/>
      </colorScale>
    </cfRule>
  </conditionalFormatting>
  <conditionalFormatting sqref="D25:D28">
    <cfRule type="colorScale" priority="12">
      <colorScale>
        <cfvo type="min"/>
        <cfvo type="percentile" val="50"/>
        <cfvo type="max"/>
        <color rgb="FF63BE7B"/>
        <color rgb="FFFFEB84"/>
        <color rgb="FFF8696B"/>
      </colorScale>
    </cfRule>
  </conditionalFormatting>
  <conditionalFormatting sqref="D25:D28">
    <cfRule type="colorScale" priority="11">
      <colorScale>
        <cfvo type="min"/>
        <cfvo type="percentile" val="50"/>
        <cfvo type="max"/>
        <color rgb="FF63BE7B"/>
        <color rgb="FFFFEB84"/>
        <color rgb="FFF8696B"/>
      </colorScale>
    </cfRule>
  </conditionalFormatting>
  <conditionalFormatting sqref="D8">
    <cfRule type="colorScale" priority="10">
      <colorScale>
        <cfvo type="min"/>
        <cfvo type="percentile" val="50"/>
        <cfvo type="max"/>
        <color rgb="FF63BE7B"/>
        <color rgb="FFFFEB84"/>
        <color rgb="FFF8696B"/>
      </colorScale>
    </cfRule>
  </conditionalFormatting>
  <conditionalFormatting sqref="D8">
    <cfRule type="colorScale" priority="9">
      <colorScale>
        <cfvo type="min"/>
        <cfvo type="percentile" val="50"/>
        <cfvo type="max"/>
        <color rgb="FF63BE7B"/>
        <color rgb="FFFFEB84"/>
        <color rgb="FFF8696B"/>
      </colorScale>
    </cfRule>
  </conditionalFormatting>
  <conditionalFormatting sqref="H9:H22">
    <cfRule type="colorScale" priority="8">
      <colorScale>
        <cfvo type="min"/>
        <cfvo type="percentile" val="50"/>
        <cfvo type="max"/>
        <color rgb="FF63BE7B"/>
        <color rgb="FFFFEB84"/>
        <color rgb="FFF8696B"/>
      </colorScale>
    </cfRule>
  </conditionalFormatting>
  <conditionalFormatting sqref="H9:H22">
    <cfRule type="colorScale" priority="7">
      <colorScale>
        <cfvo type="min"/>
        <cfvo type="percentile" val="50"/>
        <cfvo type="max"/>
        <color rgb="FF63BE7B"/>
        <color rgb="FFFFEB84"/>
        <color rgb="FFF8696B"/>
      </colorScale>
    </cfRule>
  </conditionalFormatting>
  <conditionalFormatting sqref="H23:H24">
    <cfRule type="colorScale" priority="6">
      <colorScale>
        <cfvo type="min"/>
        <cfvo type="percentile" val="50"/>
        <cfvo type="max"/>
        <color rgb="FF63BE7B"/>
        <color rgb="FFFFEB84"/>
        <color rgb="FFF8696B"/>
      </colorScale>
    </cfRule>
  </conditionalFormatting>
  <conditionalFormatting sqref="H23:H24">
    <cfRule type="colorScale" priority="5">
      <colorScale>
        <cfvo type="min"/>
        <cfvo type="percentile" val="50"/>
        <cfvo type="max"/>
        <color rgb="FF63BE7B"/>
        <color rgb="FFFFEB84"/>
        <color rgb="FFF8696B"/>
      </colorScale>
    </cfRule>
  </conditionalFormatting>
  <conditionalFormatting sqref="H25:H28">
    <cfRule type="colorScale" priority="4">
      <colorScale>
        <cfvo type="min"/>
        <cfvo type="percentile" val="50"/>
        <cfvo type="max"/>
        <color rgb="FF63BE7B"/>
        <color rgb="FFFFEB84"/>
        <color rgb="FFF8696B"/>
      </colorScale>
    </cfRule>
  </conditionalFormatting>
  <conditionalFormatting sqref="H25:H28">
    <cfRule type="colorScale" priority="3">
      <colorScale>
        <cfvo type="min"/>
        <cfvo type="percentile" val="50"/>
        <cfvo type="max"/>
        <color rgb="FF63BE7B"/>
        <color rgb="FFFFEB84"/>
        <color rgb="FFF8696B"/>
      </colorScale>
    </cfRule>
  </conditionalFormatting>
  <conditionalFormatting sqref="H8">
    <cfRule type="colorScale" priority="2">
      <colorScale>
        <cfvo type="min"/>
        <cfvo type="percentile" val="50"/>
        <cfvo type="max"/>
        <color rgb="FF63BE7B"/>
        <color rgb="FFFFEB84"/>
        <color rgb="FFF8696B"/>
      </colorScale>
    </cfRule>
  </conditionalFormatting>
  <conditionalFormatting sqref="H8">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H112"/>
  <sheetViews>
    <sheetView showGridLines="0" workbookViewId="0">
      <selection activeCell="E30" sqref="E30:F30"/>
    </sheetView>
  </sheetViews>
  <sheetFormatPr defaultRowHeight="15" x14ac:dyDescent="0.25"/>
  <cols>
    <col min="2" max="2" width="48.7109375" customWidth="1"/>
    <col min="3" max="3" width="20.7109375" customWidth="1"/>
    <col min="4" max="4" width="10.7109375" customWidth="1"/>
    <col min="6" max="6" width="48.7109375" customWidth="1"/>
    <col min="7" max="7" width="20.7109375" customWidth="1"/>
    <col min="8" max="8" width="10.7109375" customWidth="1"/>
  </cols>
  <sheetData>
    <row r="2" spans="2:8" ht="15.75" thickBot="1" x14ac:dyDescent="0.3"/>
    <row r="3" spans="2:8" ht="45" customHeight="1" x14ac:dyDescent="0.25">
      <c r="B3" s="1" t="s">
        <v>64</v>
      </c>
      <c r="C3" s="2"/>
      <c r="D3" s="2"/>
      <c r="E3" s="2"/>
      <c r="F3" s="2"/>
      <c r="G3" s="3"/>
      <c r="H3" s="4"/>
    </row>
    <row r="4" spans="2:8" ht="30" customHeight="1" thickBot="1" x14ac:dyDescent="0.3">
      <c r="B4" s="5" t="s">
        <v>1</v>
      </c>
      <c r="C4" s="6"/>
      <c r="D4" s="6"/>
      <c r="E4" s="6"/>
      <c r="F4" s="6"/>
      <c r="G4" s="7"/>
      <c r="H4" s="8"/>
    </row>
    <row r="5" spans="2:8" ht="15.75" thickBot="1" x14ac:dyDescent="0.3"/>
    <row r="6" spans="2:8" ht="30" customHeight="1" thickBot="1" x14ac:dyDescent="0.3">
      <c r="B6" s="9" t="s">
        <v>65</v>
      </c>
      <c r="C6" s="10"/>
      <c r="D6" s="11"/>
      <c r="F6" s="9" t="s">
        <v>66</v>
      </c>
      <c r="G6" s="10"/>
      <c r="H6" s="11"/>
    </row>
    <row r="7" spans="2:8" ht="30" customHeight="1" thickBot="1" x14ac:dyDescent="0.3">
      <c r="B7" s="41" t="s">
        <v>4</v>
      </c>
      <c r="C7" s="42" t="s">
        <v>5</v>
      </c>
      <c r="D7" s="43" t="s">
        <v>6</v>
      </c>
      <c r="F7" s="12" t="s">
        <v>4</v>
      </c>
      <c r="G7" s="43" t="s">
        <v>5</v>
      </c>
      <c r="H7" s="43" t="s">
        <v>6</v>
      </c>
    </row>
    <row r="8" spans="2:8" x14ac:dyDescent="0.25">
      <c r="B8" s="15" t="s">
        <v>67</v>
      </c>
      <c r="C8" s="16">
        <v>809</v>
      </c>
      <c r="D8" s="17">
        <f>C8/$C$33</f>
        <v>0.17985771453979546</v>
      </c>
      <c r="F8" s="15" t="s">
        <v>10</v>
      </c>
      <c r="G8" s="16">
        <v>1514</v>
      </c>
      <c r="H8" s="17">
        <f>G8/$C$33</f>
        <v>0.33659404179635394</v>
      </c>
    </row>
    <row r="9" spans="2:8" x14ac:dyDescent="0.25">
      <c r="B9" s="18" t="s">
        <v>68</v>
      </c>
      <c r="C9" s="19">
        <v>29</v>
      </c>
      <c r="D9" s="20">
        <f t="shared" ref="D9:D32" si="0">C9/$C$33</f>
        <v>6.4473099155180078E-3</v>
      </c>
      <c r="F9" s="18" t="s">
        <v>8</v>
      </c>
      <c r="G9" s="19">
        <v>968</v>
      </c>
      <c r="H9" s="20">
        <f>G9/$C$33</f>
        <v>0.21520675855935972</v>
      </c>
    </row>
    <row r="10" spans="2:8" x14ac:dyDescent="0.25">
      <c r="B10" s="18" t="s">
        <v>69</v>
      </c>
      <c r="C10" s="19">
        <v>3</v>
      </c>
      <c r="D10" s="20">
        <f t="shared" si="0"/>
        <v>6.6696309470875941E-4</v>
      </c>
      <c r="F10" s="18" t="s">
        <v>67</v>
      </c>
      <c r="G10" s="19">
        <v>809</v>
      </c>
      <c r="H10" s="20">
        <f>G10/$C$33</f>
        <v>0.17985771453979546</v>
      </c>
    </row>
    <row r="11" spans="2:8" x14ac:dyDescent="0.25">
      <c r="B11" s="18" t="s">
        <v>70</v>
      </c>
      <c r="C11" s="19">
        <v>7</v>
      </c>
      <c r="D11" s="20">
        <f t="shared" si="0"/>
        <v>1.5562472209871053E-3</v>
      </c>
      <c r="F11" s="18" t="s">
        <v>19</v>
      </c>
      <c r="G11" s="19">
        <v>365</v>
      </c>
      <c r="H11" s="20">
        <f>G11/$C$33</f>
        <v>8.1147176522899073E-2</v>
      </c>
    </row>
    <row r="12" spans="2:8" x14ac:dyDescent="0.25">
      <c r="B12" s="18" t="s">
        <v>71</v>
      </c>
      <c r="C12" s="19">
        <v>15</v>
      </c>
      <c r="D12" s="20">
        <f t="shared" si="0"/>
        <v>3.3348154735437971E-3</v>
      </c>
      <c r="F12" s="18" t="s">
        <v>72</v>
      </c>
      <c r="G12" s="19">
        <v>246</v>
      </c>
      <c r="H12" s="20">
        <f>G12/$C$33</f>
        <v>5.4690973766118277E-2</v>
      </c>
    </row>
    <row r="13" spans="2:8" x14ac:dyDescent="0.25">
      <c r="B13" s="18" t="s">
        <v>73</v>
      </c>
      <c r="C13" s="19">
        <v>2</v>
      </c>
      <c r="D13" s="20">
        <f t="shared" si="0"/>
        <v>4.4464206313917296E-4</v>
      </c>
      <c r="F13" s="18" t="s">
        <v>27</v>
      </c>
      <c r="G13" s="19">
        <v>223</v>
      </c>
      <c r="H13" s="20">
        <f>G13/$C$33</f>
        <v>4.9577590040017785E-2</v>
      </c>
    </row>
    <row r="14" spans="2:8" x14ac:dyDescent="0.25">
      <c r="B14" s="18" t="s">
        <v>7</v>
      </c>
      <c r="C14" s="19">
        <v>17</v>
      </c>
      <c r="D14" s="20">
        <f t="shared" si="0"/>
        <v>3.7794575366829702E-3</v>
      </c>
      <c r="F14" s="18" t="s">
        <v>74</v>
      </c>
      <c r="G14" s="19">
        <v>101</v>
      </c>
      <c r="H14" s="20">
        <f>G14/$C$33</f>
        <v>2.2454424188528235E-2</v>
      </c>
    </row>
    <row r="15" spans="2:8" x14ac:dyDescent="0.25">
      <c r="B15" s="18" t="s">
        <v>9</v>
      </c>
      <c r="C15" s="19">
        <v>10</v>
      </c>
      <c r="D15" s="20">
        <f t="shared" si="0"/>
        <v>2.2232103156958646E-3</v>
      </c>
      <c r="F15" s="18" t="s">
        <v>14</v>
      </c>
      <c r="G15" s="19">
        <v>49</v>
      </c>
      <c r="H15" s="20">
        <f>G15/$C$33</f>
        <v>1.0893730546909737E-2</v>
      </c>
    </row>
    <row r="16" spans="2:8" x14ac:dyDescent="0.25">
      <c r="B16" s="18" t="s">
        <v>75</v>
      </c>
      <c r="C16" s="19">
        <v>9</v>
      </c>
      <c r="D16" s="20">
        <f t="shared" si="0"/>
        <v>2.0008892841262785E-3</v>
      </c>
      <c r="F16" s="18" t="s">
        <v>13</v>
      </c>
      <c r="G16" s="19">
        <v>48</v>
      </c>
      <c r="H16" s="20">
        <f>G16/$C$33</f>
        <v>1.0671409515340151E-2</v>
      </c>
    </row>
    <row r="17" spans="2:8" x14ac:dyDescent="0.25">
      <c r="B17" s="18" t="s">
        <v>13</v>
      </c>
      <c r="C17" s="19">
        <v>48</v>
      </c>
      <c r="D17" s="20">
        <f t="shared" si="0"/>
        <v>1.0671409515340151E-2</v>
      </c>
      <c r="F17" s="18" t="s">
        <v>68</v>
      </c>
      <c r="G17" s="19">
        <v>29</v>
      </c>
      <c r="H17" s="20">
        <f>G17/$C$33</f>
        <v>6.4473099155180078E-3</v>
      </c>
    </row>
    <row r="18" spans="2:8" x14ac:dyDescent="0.25">
      <c r="B18" s="18" t="s">
        <v>18</v>
      </c>
      <c r="C18" s="19">
        <v>17</v>
      </c>
      <c r="D18" s="20">
        <f t="shared" si="0"/>
        <v>3.7794575366829702E-3</v>
      </c>
      <c r="F18" s="18" t="s">
        <v>76</v>
      </c>
      <c r="G18" s="19">
        <v>21</v>
      </c>
      <c r="H18" s="20">
        <f>G18/$C$33</f>
        <v>4.6687416629613157E-3</v>
      </c>
    </row>
    <row r="19" spans="2:8" x14ac:dyDescent="0.25">
      <c r="B19" s="18" t="s">
        <v>19</v>
      </c>
      <c r="C19" s="19">
        <v>365</v>
      </c>
      <c r="D19" s="20">
        <f t="shared" si="0"/>
        <v>8.1147176522899073E-2</v>
      </c>
      <c r="F19" s="18" t="s">
        <v>12</v>
      </c>
      <c r="G19" s="19">
        <v>18</v>
      </c>
      <c r="H19" s="20">
        <f>G19/$C$33</f>
        <v>4.0017785682525571E-3</v>
      </c>
    </row>
    <row r="20" spans="2:8" x14ac:dyDescent="0.25">
      <c r="B20" s="18" t="s">
        <v>8</v>
      </c>
      <c r="C20" s="19">
        <v>968</v>
      </c>
      <c r="D20" s="20">
        <f t="shared" si="0"/>
        <v>0.21520675855935972</v>
      </c>
      <c r="F20" s="18" t="s">
        <v>7</v>
      </c>
      <c r="G20" s="19">
        <v>17</v>
      </c>
      <c r="H20" s="20">
        <f>G20/$C$33</f>
        <v>3.7794575366829702E-3</v>
      </c>
    </row>
    <row r="21" spans="2:8" x14ac:dyDescent="0.25">
      <c r="B21" s="18" t="s">
        <v>76</v>
      </c>
      <c r="C21" s="19">
        <v>21</v>
      </c>
      <c r="D21" s="20">
        <f t="shared" si="0"/>
        <v>4.6687416629613157E-3</v>
      </c>
      <c r="F21" s="18" t="s">
        <v>18</v>
      </c>
      <c r="G21" s="19">
        <v>17</v>
      </c>
      <c r="H21" s="20">
        <f>G21/$C$33</f>
        <v>3.7794575366829702E-3</v>
      </c>
    </row>
    <row r="22" spans="2:8" x14ac:dyDescent="0.25">
      <c r="B22" s="18" t="s">
        <v>74</v>
      </c>
      <c r="C22" s="19">
        <v>101</v>
      </c>
      <c r="D22" s="20">
        <f t="shared" si="0"/>
        <v>2.2454424188528235E-2</v>
      </c>
      <c r="F22" s="18" t="s">
        <v>71</v>
      </c>
      <c r="G22" s="19">
        <v>15</v>
      </c>
      <c r="H22" s="20">
        <f>G22/$C$33</f>
        <v>3.3348154735437971E-3</v>
      </c>
    </row>
    <row r="23" spans="2:8" x14ac:dyDescent="0.25">
      <c r="B23" s="18" t="s">
        <v>77</v>
      </c>
      <c r="C23" s="19">
        <v>5</v>
      </c>
      <c r="D23" s="20">
        <f t="shared" si="0"/>
        <v>1.1116051578479323E-3</v>
      </c>
      <c r="F23" s="18" t="s">
        <v>9</v>
      </c>
      <c r="G23" s="19">
        <v>10</v>
      </c>
      <c r="H23" s="20">
        <f>G23/$C$33</f>
        <v>2.2232103156958646E-3</v>
      </c>
    </row>
    <row r="24" spans="2:8" x14ac:dyDescent="0.25">
      <c r="B24" s="18" t="s">
        <v>17</v>
      </c>
      <c r="C24" s="19">
        <v>5</v>
      </c>
      <c r="D24" s="20">
        <f t="shared" si="0"/>
        <v>1.1116051578479323E-3</v>
      </c>
      <c r="F24" s="18" t="s">
        <v>78</v>
      </c>
      <c r="G24" s="19">
        <v>10</v>
      </c>
      <c r="H24" s="20">
        <f>G24/$C$33</f>
        <v>2.2232103156958646E-3</v>
      </c>
    </row>
    <row r="25" spans="2:8" x14ac:dyDescent="0.25">
      <c r="B25" s="18" t="s">
        <v>12</v>
      </c>
      <c r="C25" s="19">
        <v>18</v>
      </c>
      <c r="D25" s="20">
        <f t="shared" si="0"/>
        <v>4.0017785682525571E-3</v>
      </c>
      <c r="F25" s="18" t="s">
        <v>75</v>
      </c>
      <c r="G25" s="19">
        <v>9</v>
      </c>
      <c r="H25" s="20">
        <f>G25/$C$33</f>
        <v>2.0008892841262785E-3</v>
      </c>
    </row>
    <row r="26" spans="2:8" x14ac:dyDescent="0.25">
      <c r="B26" s="18" t="s">
        <v>24</v>
      </c>
      <c r="C26" s="19">
        <v>4</v>
      </c>
      <c r="D26" s="20">
        <f t="shared" si="0"/>
        <v>8.8928412627834591E-4</v>
      </c>
      <c r="F26" s="18" t="s">
        <v>70</v>
      </c>
      <c r="G26" s="19">
        <v>7</v>
      </c>
      <c r="H26" s="20">
        <f>G26/$C$33</f>
        <v>1.5562472209871053E-3</v>
      </c>
    </row>
    <row r="27" spans="2:8" x14ac:dyDescent="0.25">
      <c r="B27" s="18" t="s">
        <v>10</v>
      </c>
      <c r="C27" s="19">
        <v>1514</v>
      </c>
      <c r="D27" s="20">
        <f t="shared" si="0"/>
        <v>0.33659404179635394</v>
      </c>
      <c r="F27" s="18" t="s">
        <v>77</v>
      </c>
      <c r="G27" s="19">
        <v>5</v>
      </c>
      <c r="H27" s="20">
        <f>G27/$C$33</f>
        <v>1.1116051578479323E-3</v>
      </c>
    </row>
    <row r="28" spans="2:8" x14ac:dyDescent="0.25">
      <c r="B28" s="18" t="s">
        <v>78</v>
      </c>
      <c r="C28" s="19">
        <v>10</v>
      </c>
      <c r="D28" s="20">
        <f t="shared" si="0"/>
        <v>2.2232103156958646E-3</v>
      </c>
      <c r="F28" s="18" t="s">
        <v>17</v>
      </c>
      <c r="G28" s="19">
        <v>5</v>
      </c>
      <c r="H28" s="20">
        <f>G28/$C$33</f>
        <v>1.1116051578479323E-3</v>
      </c>
    </row>
    <row r="29" spans="2:8" x14ac:dyDescent="0.25">
      <c r="B29" s="18" t="s">
        <v>14</v>
      </c>
      <c r="C29" s="19">
        <v>49</v>
      </c>
      <c r="D29" s="20">
        <f t="shared" si="0"/>
        <v>1.0893730546909737E-2</v>
      </c>
      <c r="F29" s="18" t="s">
        <v>24</v>
      </c>
      <c r="G29" s="19">
        <v>4</v>
      </c>
      <c r="H29" s="20">
        <f>G29/$C$33</f>
        <v>8.8928412627834591E-4</v>
      </c>
    </row>
    <row r="30" spans="2:8" x14ac:dyDescent="0.25">
      <c r="B30" s="18" t="s">
        <v>72</v>
      </c>
      <c r="C30" s="19">
        <v>246</v>
      </c>
      <c r="D30" s="20">
        <f t="shared" si="0"/>
        <v>5.4690973766118277E-2</v>
      </c>
      <c r="F30" s="18" t="s">
        <v>69</v>
      </c>
      <c r="G30" s="19">
        <v>3</v>
      </c>
      <c r="H30" s="20">
        <f>G30/$C$33</f>
        <v>6.6696309470875941E-4</v>
      </c>
    </row>
    <row r="31" spans="2:8" x14ac:dyDescent="0.25">
      <c r="B31" s="18" t="s">
        <v>79</v>
      </c>
      <c r="C31" s="19">
        <v>3</v>
      </c>
      <c r="D31" s="20">
        <f t="shared" si="0"/>
        <v>6.6696309470875941E-4</v>
      </c>
      <c r="F31" s="18" t="s">
        <v>79</v>
      </c>
      <c r="G31" s="19">
        <v>3</v>
      </c>
      <c r="H31" s="20">
        <f>G31/$C$33</f>
        <v>6.6696309470875941E-4</v>
      </c>
    </row>
    <row r="32" spans="2:8" ht="15.75" thickBot="1" x14ac:dyDescent="0.3">
      <c r="B32" s="44" t="s">
        <v>27</v>
      </c>
      <c r="C32" s="45">
        <v>223</v>
      </c>
      <c r="D32" s="46">
        <f t="shared" si="0"/>
        <v>4.9577590040017785E-2</v>
      </c>
      <c r="F32" s="44" t="s">
        <v>73</v>
      </c>
      <c r="G32" s="45">
        <v>2</v>
      </c>
      <c r="H32" s="46">
        <f>G32/$C$33</f>
        <v>4.4464206313917296E-4</v>
      </c>
    </row>
    <row r="33" spans="2:8" ht="30" customHeight="1" thickBot="1" x14ac:dyDescent="0.3">
      <c r="B33" s="47" t="s">
        <v>28</v>
      </c>
      <c r="C33" s="48">
        <v>4498</v>
      </c>
      <c r="D33" s="49">
        <f>C33/$C$33</f>
        <v>1</v>
      </c>
      <c r="F33" s="47" t="s">
        <v>28</v>
      </c>
      <c r="G33" s="48">
        <v>4498</v>
      </c>
      <c r="H33" s="49">
        <f>G33/$C$33</f>
        <v>1</v>
      </c>
    </row>
    <row r="35" spans="2:8" ht="15.75" thickBot="1" x14ac:dyDescent="0.3"/>
    <row r="36" spans="2:8" ht="15.75" thickBot="1" x14ac:dyDescent="0.3">
      <c r="B36" s="27" t="s">
        <v>29</v>
      </c>
      <c r="C36" s="28"/>
    </row>
    <row r="37" spans="2:8" ht="30.75" thickBot="1" x14ac:dyDescent="0.3">
      <c r="B37" s="29" t="s">
        <v>30</v>
      </c>
      <c r="C37" s="30" t="s">
        <v>31</v>
      </c>
    </row>
    <row r="38" spans="2:8" x14ac:dyDescent="0.25">
      <c r="B38" s="31" t="s">
        <v>67</v>
      </c>
      <c r="C38" s="32">
        <v>809</v>
      </c>
    </row>
    <row r="39" spans="2:8" x14ac:dyDescent="0.25">
      <c r="B39" s="33" t="s">
        <v>67</v>
      </c>
      <c r="C39" s="34">
        <v>807</v>
      </c>
    </row>
    <row r="40" spans="2:8" x14ac:dyDescent="0.25">
      <c r="B40" s="33" t="s">
        <v>27</v>
      </c>
      <c r="C40" s="34">
        <v>2</v>
      </c>
    </row>
    <row r="41" spans="2:8" x14ac:dyDescent="0.25">
      <c r="B41" s="35" t="s">
        <v>68</v>
      </c>
      <c r="C41" s="36">
        <v>29</v>
      </c>
    </row>
    <row r="42" spans="2:8" x14ac:dyDescent="0.25">
      <c r="B42" s="33" t="s">
        <v>80</v>
      </c>
      <c r="C42" s="34">
        <v>2</v>
      </c>
    </row>
    <row r="43" spans="2:8" x14ac:dyDescent="0.25">
      <c r="B43" s="33" t="s">
        <v>81</v>
      </c>
      <c r="C43" s="34">
        <v>1</v>
      </c>
    </row>
    <row r="44" spans="2:8" x14ac:dyDescent="0.25">
      <c r="B44" s="33" t="s">
        <v>82</v>
      </c>
      <c r="C44" s="34">
        <v>13</v>
      </c>
    </row>
    <row r="45" spans="2:8" x14ac:dyDescent="0.25">
      <c r="B45" s="33" t="s">
        <v>83</v>
      </c>
      <c r="C45" s="34">
        <v>2</v>
      </c>
    </row>
    <row r="46" spans="2:8" x14ac:dyDescent="0.25">
      <c r="B46" s="33" t="s">
        <v>84</v>
      </c>
      <c r="C46" s="34">
        <v>1</v>
      </c>
    </row>
    <row r="47" spans="2:8" x14ac:dyDescent="0.25">
      <c r="B47" s="33" t="s">
        <v>85</v>
      </c>
      <c r="C47" s="34">
        <v>5</v>
      </c>
    </row>
    <row r="48" spans="2:8" x14ac:dyDescent="0.25">
      <c r="B48" s="33" t="s">
        <v>86</v>
      </c>
      <c r="C48" s="34">
        <v>1</v>
      </c>
    </row>
    <row r="49" spans="2:3" x14ac:dyDescent="0.25">
      <c r="B49" s="33" t="s">
        <v>87</v>
      </c>
      <c r="C49" s="34">
        <v>4</v>
      </c>
    </row>
    <row r="50" spans="2:3" x14ac:dyDescent="0.25">
      <c r="B50" s="35" t="s">
        <v>69</v>
      </c>
      <c r="C50" s="36">
        <v>3</v>
      </c>
    </row>
    <row r="51" spans="2:3" x14ac:dyDescent="0.25">
      <c r="B51" s="33" t="s">
        <v>88</v>
      </c>
      <c r="C51" s="34">
        <v>1</v>
      </c>
    </row>
    <row r="52" spans="2:3" x14ac:dyDescent="0.25">
      <c r="B52" s="33" t="s">
        <v>89</v>
      </c>
      <c r="C52" s="34">
        <v>2</v>
      </c>
    </row>
    <row r="53" spans="2:3" x14ac:dyDescent="0.25">
      <c r="B53" s="35" t="s">
        <v>70</v>
      </c>
      <c r="C53" s="36">
        <v>7</v>
      </c>
    </row>
    <row r="54" spans="2:3" x14ac:dyDescent="0.25">
      <c r="B54" s="33" t="s">
        <v>90</v>
      </c>
      <c r="C54" s="34">
        <v>6</v>
      </c>
    </row>
    <row r="55" spans="2:3" x14ac:dyDescent="0.25">
      <c r="B55" s="33" t="s">
        <v>91</v>
      </c>
      <c r="C55" s="34">
        <v>1</v>
      </c>
    </row>
    <row r="56" spans="2:3" x14ac:dyDescent="0.25">
      <c r="B56" s="35" t="s">
        <v>71</v>
      </c>
      <c r="C56" s="36">
        <v>15</v>
      </c>
    </row>
    <row r="57" spans="2:3" x14ac:dyDescent="0.25">
      <c r="B57" s="33" t="s">
        <v>71</v>
      </c>
      <c r="C57" s="34">
        <v>15</v>
      </c>
    </row>
    <row r="58" spans="2:3" x14ac:dyDescent="0.25">
      <c r="B58" s="35" t="s">
        <v>73</v>
      </c>
      <c r="C58" s="36">
        <v>2</v>
      </c>
    </row>
    <row r="59" spans="2:3" x14ac:dyDescent="0.25">
      <c r="B59" s="33" t="s">
        <v>73</v>
      </c>
      <c r="C59" s="34">
        <v>2</v>
      </c>
    </row>
    <row r="60" spans="2:3" x14ac:dyDescent="0.25">
      <c r="B60" s="35" t="s">
        <v>7</v>
      </c>
      <c r="C60" s="36">
        <v>17</v>
      </c>
    </row>
    <row r="61" spans="2:3" x14ac:dyDescent="0.25">
      <c r="B61" s="33" t="s">
        <v>32</v>
      </c>
      <c r="C61" s="34">
        <v>17</v>
      </c>
    </row>
    <row r="62" spans="2:3" x14ac:dyDescent="0.25">
      <c r="B62" s="35" t="s">
        <v>9</v>
      </c>
      <c r="C62" s="36">
        <v>10</v>
      </c>
    </row>
    <row r="63" spans="2:3" x14ac:dyDescent="0.25">
      <c r="B63" s="33" t="s">
        <v>92</v>
      </c>
      <c r="C63" s="34">
        <v>10</v>
      </c>
    </row>
    <row r="64" spans="2:3" x14ac:dyDescent="0.25">
      <c r="B64" s="35" t="s">
        <v>75</v>
      </c>
      <c r="C64" s="36">
        <v>9</v>
      </c>
    </row>
    <row r="65" spans="2:3" x14ac:dyDescent="0.25">
      <c r="B65" s="33" t="s">
        <v>75</v>
      </c>
      <c r="C65" s="34">
        <v>9</v>
      </c>
    </row>
    <row r="66" spans="2:3" x14ac:dyDescent="0.25">
      <c r="B66" s="35" t="s">
        <v>13</v>
      </c>
      <c r="C66" s="36">
        <v>48</v>
      </c>
    </row>
    <row r="67" spans="2:3" x14ac:dyDescent="0.25">
      <c r="B67" s="33" t="s">
        <v>93</v>
      </c>
      <c r="C67" s="34">
        <v>1</v>
      </c>
    </row>
    <row r="68" spans="2:3" x14ac:dyDescent="0.25">
      <c r="B68" s="33" t="s">
        <v>38</v>
      </c>
      <c r="C68" s="34">
        <v>47</v>
      </c>
    </row>
    <row r="69" spans="2:3" x14ac:dyDescent="0.25">
      <c r="B69" s="35" t="s">
        <v>18</v>
      </c>
      <c r="C69" s="36">
        <v>17</v>
      </c>
    </row>
    <row r="70" spans="2:3" x14ac:dyDescent="0.25">
      <c r="B70" s="33" t="s">
        <v>43</v>
      </c>
      <c r="C70" s="34">
        <v>16</v>
      </c>
    </row>
    <row r="71" spans="2:3" x14ac:dyDescent="0.25">
      <c r="B71" s="33" t="s">
        <v>94</v>
      </c>
      <c r="C71" s="34">
        <v>1</v>
      </c>
    </row>
    <row r="72" spans="2:3" x14ac:dyDescent="0.25">
      <c r="B72" s="35" t="s">
        <v>19</v>
      </c>
      <c r="C72" s="36">
        <v>365</v>
      </c>
    </row>
    <row r="73" spans="2:3" x14ac:dyDescent="0.25">
      <c r="B73" s="33" t="s">
        <v>19</v>
      </c>
      <c r="C73" s="34">
        <v>364</v>
      </c>
    </row>
    <row r="74" spans="2:3" x14ac:dyDescent="0.25">
      <c r="B74" s="33" t="s">
        <v>27</v>
      </c>
      <c r="C74" s="34">
        <v>1</v>
      </c>
    </row>
    <row r="75" spans="2:3" x14ac:dyDescent="0.25">
      <c r="B75" s="35" t="s">
        <v>8</v>
      </c>
      <c r="C75" s="36">
        <v>968</v>
      </c>
    </row>
    <row r="76" spans="2:3" x14ac:dyDescent="0.25">
      <c r="B76" s="33" t="s">
        <v>46</v>
      </c>
      <c r="C76" s="34">
        <v>95</v>
      </c>
    </row>
    <row r="77" spans="2:3" x14ac:dyDescent="0.25">
      <c r="B77" s="33" t="s">
        <v>48</v>
      </c>
      <c r="C77" s="34">
        <v>1</v>
      </c>
    </row>
    <row r="78" spans="2:3" x14ac:dyDescent="0.25">
      <c r="B78" s="33" t="s">
        <v>49</v>
      </c>
      <c r="C78" s="34">
        <v>675</v>
      </c>
    </row>
    <row r="79" spans="2:3" x14ac:dyDescent="0.25">
      <c r="B79" s="33" t="s">
        <v>50</v>
      </c>
      <c r="C79" s="34">
        <v>1</v>
      </c>
    </row>
    <row r="80" spans="2:3" x14ac:dyDescent="0.25">
      <c r="B80" s="33" t="s">
        <v>51</v>
      </c>
      <c r="C80" s="34">
        <v>192</v>
      </c>
    </row>
    <row r="81" spans="2:3" x14ac:dyDescent="0.25">
      <c r="B81" s="33" t="s">
        <v>52</v>
      </c>
      <c r="C81" s="34">
        <v>2</v>
      </c>
    </row>
    <row r="82" spans="2:3" x14ac:dyDescent="0.25">
      <c r="B82" s="33" t="s">
        <v>53</v>
      </c>
      <c r="C82" s="34">
        <v>2</v>
      </c>
    </row>
    <row r="83" spans="2:3" x14ac:dyDescent="0.25">
      <c r="B83" s="35" t="s">
        <v>76</v>
      </c>
      <c r="C83" s="36">
        <v>21</v>
      </c>
    </row>
    <row r="84" spans="2:3" x14ac:dyDescent="0.25">
      <c r="B84" s="33" t="s">
        <v>76</v>
      </c>
      <c r="C84" s="34">
        <v>21</v>
      </c>
    </row>
    <row r="85" spans="2:3" x14ac:dyDescent="0.25">
      <c r="B85" s="35" t="s">
        <v>74</v>
      </c>
      <c r="C85" s="36">
        <v>101</v>
      </c>
    </row>
    <row r="86" spans="2:3" x14ac:dyDescent="0.25">
      <c r="B86" s="33" t="s">
        <v>51</v>
      </c>
      <c r="C86" s="34">
        <v>100</v>
      </c>
    </row>
    <row r="87" spans="2:3" x14ac:dyDescent="0.25">
      <c r="B87" s="33" t="s">
        <v>27</v>
      </c>
      <c r="C87" s="34">
        <v>1</v>
      </c>
    </row>
    <row r="88" spans="2:3" x14ac:dyDescent="0.25">
      <c r="B88" s="35" t="s">
        <v>77</v>
      </c>
      <c r="C88" s="36">
        <v>5</v>
      </c>
    </row>
    <row r="89" spans="2:3" x14ac:dyDescent="0.25">
      <c r="B89" s="33" t="s">
        <v>77</v>
      </c>
      <c r="C89" s="34">
        <v>5</v>
      </c>
    </row>
    <row r="90" spans="2:3" x14ac:dyDescent="0.25">
      <c r="B90" s="35" t="s">
        <v>17</v>
      </c>
      <c r="C90" s="36">
        <v>5</v>
      </c>
    </row>
    <row r="91" spans="2:3" x14ac:dyDescent="0.25">
      <c r="B91" s="33" t="s">
        <v>32</v>
      </c>
      <c r="C91" s="34">
        <v>5</v>
      </c>
    </row>
    <row r="92" spans="2:3" x14ac:dyDescent="0.25">
      <c r="B92" s="35" t="s">
        <v>12</v>
      </c>
      <c r="C92" s="36">
        <v>18</v>
      </c>
    </row>
    <row r="93" spans="2:3" x14ac:dyDescent="0.25">
      <c r="B93" s="33" t="s">
        <v>32</v>
      </c>
      <c r="C93" s="34">
        <v>18</v>
      </c>
    </row>
    <row r="94" spans="2:3" x14ac:dyDescent="0.25">
      <c r="B94" s="35" t="s">
        <v>24</v>
      </c>
      <c r="C94" s="36">
        <v>4</v>
      </c>
    </row>
    <row r="95" spans="2:3" x14ac:dyDescent="0.25">
      <c r="B95" s="33" t="s">
        <v>57</v>
      </c>
      <c r="C95" s="34">
        <v>4</v>
      </c>
    </row>
    <row r="96" spans="2:3" x14ac:dyDescent="0.25">
      <c r="B96" s="35" t="s">
        <v>10</v>
      </c>
      <c r="C96" s="36">
        <v>1514</v>
      </c>
    </row>
    <row r="97" spans="2:3" x14ac:dyDescent="0.25">
      <c r="B97" s="33" t="s">
        <v>59</v>
      </c>
      <c r="C97" s="34">
        <v>1436</v>
      </c>
    </row>
    <row r="98" spans="2:3" x14ac:dyDescent="0.25">
      <c r="B98" s="33" t="s">
        <v>60</v>
      </c>
      <c r="C98" s="34">
        <v>78</v>
      </c>
    </row>
    <row r="99" spans="2:3" x14ac:dyDescent="0.25">
      <c r="B99" s="35" t="s">
        <v>78</v>
      </c>
      <c r="C99" s="36">
        <v>10</v>
      </c>
    </row>
    <row r="100" spans="2:3" x14ac:dyDescent="0.25">
      <c r="B100" s="33" t="s">
        <v>78</v>
      </c>
      <c r="C100" s="34">
        <v>10</v>
      </c>
    </row>
    <row r="101" spans="2:3" x14ac:dyDescent="0.25">
      <c r="B101" s="35" t="s">
        <v>14</v>
      </c>
      <c r="C101" s="36">
        <v>49</v>
      </c>
    </row>
    <row r="102" spans="2:3" x14ac:dyDescent="0.25">
      <c r="B102" s="33" t="s">
        <v>62</v>
      </c>
      <c r="C102" s="34">
        <v>1</v>
      </c>
    </row>
    <row r="103" spans="2:3" x14ac:dyDescent="0.25">
      <c r="B103" s="33" t="s">
        <v>63</v>
      </c>
      <c r="C103" s="34">
        <v>4</v>
      </c>
    </row>
    <row r="104" spans="2:3" x14ac:dyDescent="0.25">
      <c r="B104" s="33" t="s">
        <v>14</v>
      </c>
      <c r="C104" s="34">
        <v>44</v>
      </c>
    </row>
    <row r="105" spans="2:3" x14ac:dyDescent="0.25">
      <c r="B105" s="35" t="s">
        <v>72</v>
      </c>
      <c r="C105" s="36">
        <v>246</v>
      </c>
    </row>
    <row r="106" spans="2:3" x14ac:dyDescent="0.25">
      <c r="B106" s="33" t="s">
        <v>72</v>
      </c>
      <c r="C106" s="34">
        <v>245</v>
      </c>
    </row>
    <row r="107" spans="2:3" x14ac:dyDescent="0.25">
      <c r="B107" s="33" t="s">
        <v>27</v>
      </c>
      <c r="C107" s="34">
        <v>1</v>
      </c>
    </row>
    <row r="108" spans="2:3" x14ac:dyDescent="0.25">
      <c r="B108" s="35" t="s">
        <v>79</v>
      </c>
      <c r="C108" s="36">
        <v>3</v>
      </c>
    </row>
    <row r="109" spans="2:3" x14ac:dyDescent="0.25">
      <c r="B109" s="33" t="s">
        <v>79</v>
      </c>
      <c r="C109" s="34">
        <v>3</v>
      </c>
    </row>
    <row r="110" spans="2:3" x14ac:dyDescent="0.25">
      <c r="B110" s="35" t="s">
        <v>27</v>
      </c>
      <c r="C110" s="36">
        <v>223</v>
      </c>
    </row>
    <row r="111" spans="2:3" ht="15.75" thickBot="1" x14ac:dyDescent="0.3">
      <c r="B111" s="50" t="s">
        <v>27</v>
      </c>
      <c r="C111" s="51">
        <v>223</v>
      </c>
    </row>
    <row r="112" spans="2:3" ht="30" customHeight="1" thickBot="1" x14ac:dyDescent="0.3">
      <c r="B112" s="39" t="s">
        <v>28</v>
      </c>
      <c r="C112" s="52">
        <v>4498</v>
      </c>
    </row>
  </sheetData>
  <mergeCells count="5">
    <mergeCell ref="B3:F3"/>
    <mergeCell ref="B4:F4"/>
    <mergeCell ref="B6:D6"/>
    <mergeCell ref="F6:H6"/>
    <mergeCell ref="B36:C36"/>
  </mergeCells>
  <conditionalFormatting sqref="D9:D17">
    <cfRule type="colorScale" priority="12">
      <colorScale>
        <cfvo type="min"/>
        <cfvo type="percentile" val="50"/>
        <cfvo type="max"/>
        <color rgb="FF63BE7B"/>
        <color rgb="FFFFEB84"/>
        <color rgb="FFF8696B"/>
      </colorScale>
    </cfRule>
  </conditionalFormatting>
  <conditionalFormatting sqref="D9:D17">
    <cfRule type="colorScale" priority="11">
      <colorScale>
        <cfvo type="min"/>
        <cfvo type="percentile" val="50"/>
        <cfvo type="max"/>
        <color rgb="FF63BE7B"/>
        <color rgb="FFFFEB84"/>
        <color rgb="FFF8696B"/>
      </colorScale>
    </cfRule>
  </conditionalFormatting>
  <conditionalFormatting sqref="D18:D32">
    <cfRule type="colorScale" priority="10">
      <colorScale>
        <cfvo type="min"/>
        <cfvo type="percentile" val="50"/>
        <cfvo type="max"/>
        <color rgb="FF63BE7B"/>
        <color rgb="FFFFEB84"/>
        <color rgb="FFF8696B"/>
      </colorScale>
    </cfRule>
  </conditionalFormatting>
  <conditionalFormatting sqref="D18:D32">
    <cfRule type="colorScale" priority="9">
      <colorScale>
        <cfvo type="min"/>
        <cfvo type="percentile" val="50"/>
        <cfvo type="max"/>
        <color rgb="FF63BE7B"/>
        <color rgb="FFFFEB84"/>
        <color rgb="FFF8696B"/>
      </colorScale>
    </cfRule>
  </conditionalFormatting>
  <conditionalFormatting sqref="D8">
    <cfRule type="colorScale" priority="8">
      <colorScale>
        <cfvo type="min"/>
        <cfvo type="percentile" val="50"/>
        <cfvo type="max"/>
        <color rgb="FF63BE7B"/>
        <color rgb="FFFFEB84"/>
        <color rgb="FFF8696B"/>
      </colorScale>
    </cfRule>
  </conditionalFormatting>
  <conditionalFormatting sqref="D8">
    <cfRule type="colorScale" priority="7">
      <colorScale>
        <cfvo type="min"/>
        <cfvo type="percentile" val="50"/>
        <cfvo type="max"/>
        <color rgb="FF63BE7B"/>
        <color rgb="FFFFEB84"/>
        <color rgb="FFF8696B"/>
      </colorScale>
    </cfRule>
  </conditionalFormatting>
  <conditionalFormatting sqref="H9:H17">
    <cfRule type="colorScale" priority="6">
      <colorScale>
        <cfvo type="min"/>
        <cfvo type="percentile" val="50"/>
        <cfvo type="max"/>
        <color rgb="FF63BE7B"/>
        <color rgb="FFFFEB84"/>
        <color rgb="FFF8696B"/>
      </colorScale>
    </cfRule>
  </conditionalFormatting>
  <conditionalFormatting sqref="H9:H17">
    <cfRule type="colorScale" priority="5">
      <colorScale>
        <cfvo type="min"/>
        <cfvo type="percentile" val="50"/>
        <cfvo type="max"/>
        <color rgb="FF63BE7B"/>
        <color rgb="FFFFEB84"/>
        <color rgb="FFF8696B"/>
      </colorScale>
    </cfRule>
  </conditionalFormatting>
  <conditionalFormatting sqref="H18:H32">
    <cfRule type="colorScale" priority="4">
      <colorScale>
        <cfvo type="min"/>
        <cfvo type="percentile" val="50"/>
        <cfvo type="max"/>
        <color rgb="FF63BE7B"/>
        <color rgb="FFFFEB84"/>
        <color rgb="FFF8696B"/>
      </colorScale>
    </cfRule>
  </conditionalFormatting>
  <conditionalFormatting sqref="H18:H32">
    <cfRule type="colorScale" priority="3">
      <colorScale>
        <cfvo type="min"/>
        <cfvo type="percentile" val="50"/>
        <cfvo type="max"/>
        <color rgb="FF63BE7B"/>
        <color rgb="FFFFEB84"/>
        <color rgb="FFF8696B"/>
      </colorScale>
    </cfRule>
  </conditionalFormatting>
  <conditionalFormatting sqref="H8">
    <cfRule type="colorScale" priority="2">
      <colorScale>
        <cfvo type="min"/>
        <cfvo type="percentile" val="50"/>
        <cfvo type="max"/>
        <color rgb="FF63BE7B"/>
        <color rgb="FFFFEB84"/>
        <color rgb="FFF8696B"/>
      </colorScale>
    </cfRule>
  </conditionalFormatting>
  <conditionalFormatting sqref="H8">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I17"/>
  <sheetViews>
    <sheetView showGridLines="0" workbookViewId="0">
      <selection activeCell="E30" sqref="E30:F30"/>
    </sheetView>
  </sheetViews>
  <sheetFormatPr defaultRowHeight="15" x14ac:dyDescent="0.25"/>
  <cols>
    <col min="2" max="2" width="30.7109375" customWidth="1"/>
    <col min="3" max="9" width="12.7109375" customWidth="1"/>
  </cols>
  <sheetData>
    <row r="2" spans="2:9" ht="15.75" thickBot="1" x14ac:dyDescent="0.3"/>
    <row r="3" spans="2:9" ht="45" customHeight="1" x14ac:dyDescent="0.25">
      <c r="B3" s="1" t="s">
        <v>95</v>
      </c>
      <c r="C3" s="2"/>
      <c r="D3" s="2"/>
      <c r="E3" s="2"/>
      <c r="F3" s="2"/>
      <c r="G3" s="2"/>
      <c r="H3" s="3"/>
      <c r="I3" s="4"/>
    </row>
    <row r="4" spans="2:9" ht="30" customHeight="1" thickBot="1" x14ac:dyDescent="0.3">
      <c r="B4" s="5" t="s">
        <v>96</v>
      </c>
      <c r="C4" s="6"/>
      <c r="D4" s="6"/>
      <c r="E4" s="6"/>
      <c r="F4" s="6"/>
      <c r="G4" s="6"/>
      <c r="H4" s="7"/>
      <c r="I4" s="8"/>
    </row>
    <row r="5" spans="2:9" ht="15.75" thickBot="1" x14ac:dyDescent="0.3"/>
    <row r="6" spans="2:9" ht="15.75" thickBot="1" x14ac:dyDescent="0.3">
      <c r="B6" s="53" t="s">
        <v>97</v>
      </c>
      <c r="C6" s="54"/>
      <c r="D6" s="54"/>
      <c r="E6" s="54"/>
      <c r="F6" s="54"/>
      <c r="G6" s="54"/>
      <c r="H6" s="55"/>
    </row>
    <row r="7" spans="2:9" x14ac:dyDescent="0.25">
      <c r="B7" s="56" t="s">
        <v>98</v>
      </c>
      <c r="C7" s="57" t="s">
        <v>99</v>
      </c>
      <c r="D7" s="58"/>
      <c r="E7" s="58"/>
      <c r="F7" s="58"/>
      <c r="G7" s="59"/>
      <c r="H7" s="60" t="s">
        <v>28</v>
      </c>
      <c r="I7" s="61" t="s">
        <v>100</v>
      </c>
    </row>
    <row r="8" spans="2:9" ht="30.75" thickBot="1" x14ac:dyDescent="0.3">
      <c r="B8" s="62"/>
      <c r="C8" s="63" t="s">
        <v>101</v>
      </c>
      <c r="D8" s="64" t="s">
        <v>102</v>
      </c>
      <c r="E8" s="64" t="s">
        <v>103</v>
      </c>
      <c r="F8" s="64" t="s">
        <v>104</v>
      </c>
      <c r="G8" s="65" t="s">
        <v>105</v>
      </c>
      <c r="H8" s="66"/>
      <c r="I8" s="67"/>
    </row>
    <row r="9" spans="2:9" x14ac:dyDescent="0.25">
      <c r="B9" s="68" t="s">
        <v>106</v>
      </c>
      <c r="C9" s="69">
        <v>1</v>
      </c>
      <c r="D9" s="70"/>
      <c r="E9" s="70"/>
      <c r="F9" s="70"/>
      <c r="G9" s="16"/>
      <c r="H9" s="71">
        <v>1</v>
      </c>
      <c r="I9" s="72">
        <f>C9/H9</f>
        <v>1</v>
      </c>
    </row>
    <row r="10" spans="2:9" x14ac:dyDescent="0.25">
      <c r="B10" s="73" t="s">
        <v>107</v>
      </c>
      <c r="C10" s="74"/>
      <c r="D10" s="75">
        <v>10</v>
      </c>
      <c r="E10" s="75"/>
      <c r="F10" s="75"/>
      <c r="G10" s="19"/>
      <c r="H10" s="76">
        <v>10</v>
      </c>
      <c r="I10" s="77">
        <f t="shared" ref="I10:I15" si="0">C10/H10</f>
        <v>0</v>
      </c>
    </row>
    <row r="11" spans="2:9" x14ac:dyDescent="0.25">
      <c r="B11" s="73" t="s">
        <v>108</v>
      </c>
      <c r="C11" s="74"/>
      <c r="D11" s="75"/>
      <c r="E11" s="75"/>
      <c r="F11" s="75">
        <v>1</v>
      </c>
      <c r="G11" s="19"/>
      <c r="H11" s="76">
        <v>1</v>
      </c>
      <c r="I11" s="77">
        <f t="shared" si="0"/>
        <v>0</v>
      </c>
    </row>
    <row r="12" spans="2:9" x14ac:dyDescent="0.25">
      <c r="B12" s="73" t="s">
        <v>109</v>
      </c>
      <c r="C12" s="74">
        <v>1</v>
      </c>
      <c r="D12" s="75"/>
      <c r="E12" s="75"/>
      <c r="F12" s="75"/>
      <c r="G12" s="19"/>
      <c r="H12" s="76">
        <v>1</v>
      </c>
      <c r="I12" s="77">
        <f t="shared" si="0"/>
        <v>1</v>
      </c>
    </row>
    <row r="13" spans="2:9" x14ac:dyDescent="0.25">
      <c r="B13" s="73" t="s">
        <v>110</v>
      </c>
      <c r="C13" s="74">
        <v>11</v>
      </c>
      <c r="D13" s="75"/>
      <c r="E13" s="75"/>
      <c r="F13" s="75">
        <v>5</v>
      </c>
      <c r="G13" s="19"/>
      <c r="H13" s="76">
        <v>16</v>
      </c>
      <c r="I13" s="77">
        <f t="shared" si="0"/>
        <v>0.6875</v>
      </c>
    </row>
    <row r="14" spans="2:9" x14ac:dyDescent="0.25">
      <c r="B14" s="73" t="s">
        <v>111</v>
      </c>
      <c r="C14" s="74">
        <v>3033</v>
      </c>
      <c r="D14" s="75">
        <v>1</v>
      </c>
      <c r="E14" s="75"/>
      <c r="F14" s="75">
        <v>0</v>
      </c>
      <c r="G14" s="19">
        <v>0</v>
      </c>
      <c r="H14" s="76">
        <v>3034</v>
      </c>
      <c r="I14" s="77">
        <f t="shared" si="0"/>
        <v>0.99967040210942648</v>
      </c>
    </row>
    <row r="15" spans="2:9" ht="15.75" thickBot="1" x14ac:dyDescent="0.3">
      <c r="B15" s="78" t="s">
        <v>112</v>
      </c>
      <c r="C15" s="79">
        <v>1452</v>
      </c>
      <c r="D15" s="80">
        <v>18</v>
      </c>
      <c r="E15" s="80"/>
      <c r="F15" s="80">
        <v>1</v>
      </c>
      <c r="G15" s="22"/>
      <c r="H15" s="81">
        <v>1471</v>
      </c>
      <c r="I15" s="82">
        <f t="shared" si="0"/>
        <v>0.98708361658735555</v>
      </c>
    </row>
    <row r="16" spans="2:9" ht="30" customHeight="1" thickBot="1" x14ac:dyDescent="0.3">
      <c r="B16" s="83" t="s">
        <v>28</v>
      </c>
      <c r="C16" s="84">
        <v>4498</v>
      </c>
      <c r="D16" s="85">
        <v>29</v>
      </c>
      <c r="E16" s="85"/>
      <c r="F16" s="85">
        <v>7</v>
      </c>
      <c r="G16" s="86">
        <v>0</v>
      </c>
      <c r="H16" s="87">
        <v>4534</v>
      </c>
    </row>
    <row r="17" spans="2:7" ht="30" customHeight="1" thickBot="1" x14ac:dyDescent="0.3">
      <c r="B17" s="88" t="s">
        <v>113</v>
      </c>
      <c r="C17" s="89">
        <f>C16/$H$16</f>
        <v>0.992059991177768</v>
      </c>
      <c r="D17" s="90">
        <f t="shared" ref="D17:G17" si="1">D16/$H$16</f>
        <v>6.396118217909131E-3</v>
      </c>
      <c r="E17" s="90">
        <f t="shared" si="1"/>
        <v>0</v>
      </c>
      <c r="F17" s="90">
        <f t="shared" si="1"/>
        <v>1.5438906043228936E-3</v>
      </c>
      <c r="G17" s="91">
        <f t="shared" si="1"/>
        <v>0</v>
      </c>
    </row>
  </sheetData>
  <mergeCells count="7">
    <mergeCell ref="I7:I8"/>
    <mergeCell ref="B3:G3"/>
    <mergeCell ref="B4:G4"/>
    <mergeCell ref="B6:H6"/>
    <mergeCell ref="B7:B8"/>
    <mergeCell ref="C7:G7"/>
    <mergeCell ref="H7:H8"/>
  </mergeCells>
  <conditionalFormatting sqref="I9:I13">
    <cfRule type="colorScale" priority="4">
      <colorScale>
        <cfvo type="min"/>
        <cfvo type="percentile" val="50"/>
        <cfvo type="max"/>
        <color rgb="FFF8696B"/>
        <color rgb="FFFFEB84"/>
        <color rgb="FF63BE7B"/>
      </colorScale>
    </cfRule>
  </conditionalFormatting>
  <conditionalFormatting sqref="I14:I15">
    <cfRule type="colorScale" priority="3">
      <colorScale>
        <cfvo type="min"/>
        <cfvo type="percentile" val="50"/>
        <cfvo type="max"/>
        <color rgb="FFF8696B"/>
        <color rgb="FFFFEB84"/>
        <color rgb="FF63BE7B"/>
      </colorScale>
    </cfRule>
  </conditionalFormatting>
  <conditionalFormatting sqref="D17:G17">
    <cfRule type="colorScale" priority="2">
      <colorScale>
        <cfvo type="min"/>
        <cfvo type="percentile" val="50"/>
        <cfvo type="max"/>
        <color rgb="FF63BE7B"/>
        <color rgb="FFFFEB84"/>
        <color rgb="FFF8696B"/>
      </colorScale>
    </cfRule>
  </conditionalFormatting>
  <conditionalFormatting sqref="C17">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Legenda</vt:lpstr>
      <vt:lpstr>Luglio</vt:lpstr>
      <vt:lpstr>Grafici</vt:lpstr>
      <vt:lpstr>Telefono</vt:lpstr>
      <vt:lpstr>Mail</vt:lpstr>
      <vt:lpstr>Mail per Coda</vt:lpstr>
    </vt:vector>
  </TitlesOfParts>
  <Company>Capodarco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Fabrizio Mesiti</dc:creator>
  <cp:lastModifiedBy>Fabrizio Mesiti</cp:lastModifiedBy>
  <dcterms:created xsi:type="dcterms:W3CDTF">2020-08-05T16:22:49Z</dcterms:created>
  <dcterms:modified xsi:type="dcterms:W3CDTF">2020-08-05T16:24:09Z</dcterms:modified>
</cp:coreProperties>
</file>