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defaultThemeVersion="166925"/>
  <mc:AlternateContent xmlns:mc="http://schemas.openxmlformats.org/markup-compatibility/2006">
    <mc:Choice Requires="x15">
      <x15ac:absPath xmlns:x15ac="http://schemas.microsoft.com/office/spreadsheetml/2010/11/ac" url="G:\Il mio Drive\Statistiche Produzione\ANPAL\Sales Force\"/>
    </mc:Choice>
  </mc:AlternateContent>
  <xr:revisionPtr revIDLastSave="0" documentId="8_{FEA2436A-B7E5-4CC1-9DBA-E04391FF4A21}" xr6:coauthVersionLast="36" xr6:coauthVersionMax="36" xr10:uidLastSave="{00000000-0000-0000-0000-000000000000}"/>
  <bookViews>
    <workbookView xWindow="0" yWindow="0" windowWidth="23040" windowHeight="9648" activeTab="1" xr2:uid="{A4B2D184-A5F1-4574-A0FF-AA7C4EC6478B}"/>
  </bookViews>
  <sheets>
    <sheet name="Legenda" sheetId="1" r:id="rId1"/>
    <sheet name="Aprile" sheetId="5" r:id="rId2"/>
    <sheet name="Grafici" sheetId="6" r:id="rId3"/>
    <sheet name="Telefono" sheetId="2" r:id="rId4"/>
    <sheet name="Mail" sheetId="3" r:id="rId5"/>
    <sheet name="Mail per Coda" sheetId="4" r:id="rId6"/>
  </sheets>
  <externalReferences>
    <externalReference r:id="rId7"/>
    <externalReference r:id="rId8"/>
    <externalReference r:id="rId9"/>
    <externalReference r:id="rId10"/>
    <externalReference r:id="rId11"/>
  </externalReferences>
  <definedNames>
    <definedName name="connessione">[1]Fatture!$E$4:$E$14</definedName>
    <definedName name="conversazione">[1]Fatture!$G$4:$G$14</definedName>
    <definedName name="gestite">[1]Fatture!$F$4:$F$14</definedName>
    <definedName name="GMAGGIO">[2]Fatture!$F$4:$F$14</definedName>
    <definedName name="M">[3]Fatture!$F$4:$F$14</definedName>
    <definedName name="MM">[3]Fatture!$C$4:$C$14</definedName>
    <definedName name="sistema">[1]Fatture!$D$4:$D$14</definedName>
    <definedName name="telefono">[1]Fatture!$C$4:$C$14</definedName>
    <definedName name="xxxxxx">[4]Fatture!$C$4:$C$14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5" l="1"/>
  <c r="K32" i="5" s="1"/>
  <c r="I32" i="5"/>
  <c r="L32" i="5" s="1"/>
  <c r="H32" i="5"/>
  <c r="G32" i="5"/>
  <c r="F32" i="5"/>
  <c r="E32" i="5"/>
  <c r="L30" i="5"/>
  <c r="K30" i="5"/>
  <c r="C30" i="5"/>
  <c r="N30" i="5" s="1"/>
  <c r="L29" i="5"/>
  <c r="K29" i="5"/>
  <c r="C29" i="5"/>
  <c r="N29" i="5" s="1"/>
  <c r="L28" i="5"/>
  <c r="K28" i="5"/>
  <c r="C28" i="5"/>
  <c r="N28" i="5" s="1"/>
  <c r="L27" i="5"/>
  <c r="K27" i="5"/>
  <c r="C27" i="5"/>
  <c r="N27" i="5" s="1"/>
  <c r="L26" i="5"/>
  <c r="K26" i="5"/>
  <c r="C26" i="5"/>
  <c r="N26" i="5" s="1"/>
  <c r="L25" i="5"/>
  <c r="K25" i="5"/>
  <c r="C25" i="5"/>
  <c r="N25" i="5" s="1"/>
  <c r="L24" i="5"/>
  <c r="K24" i="5"/>
  <c r="C24" i="5"/>
  <c r="N24" i="5" s="1"/>
  <c r="L23" i="5"/>
  <c r="K23" i="5"/>
  <c r="C23" i="5"/>
  <c r="N23" i="5" s="1"/>
  <c r="L22" i="5"/>
  <c r="K22" i="5"/>
  <c r="C22" i="5"/>
  <c r="N22" i="5" s="1"/>
  <c r="L21" i="5"/>
  <c r="K21" i="5"/>
  <c r="C21" i="5"/>
  <c r="N21" i="5" s="1"/>
  <c r="L20" i="5"/>
  <c r="K20" i="5"/>
  <c r="C20" i="5"/>
  <c r="N20" i="5" s="1"/>
  <c r="L19" i="5"/>
  <c r="K19" i="5"/>
  <c r="C19" i="5"/>
  <c r="N19" i="5" s="1"/>
  <c r="L18" i="5"/>
  <c r="K18" i="5"/>
  <c r="C18" i="5"/>
  <c r="N18" i="5" s="1"/>
  <c r="L17" i="5"/>
  <c r="K17" i="5"/>
  <c r="C17" i="5"/>
  <c r="N17" i="5" s="1"/>
  <c r="L16" i="5"/>
  <c r="K16" i="5"/>
  <c r="C16" i="5"/>
  <c r="N16" i="5" s="1"/>
  <c r="L15" i="5"/>
  <c r="K15" i="5"/>
  <c r="C15" i="5"/>
  <c r="N15" i="5" s="1"/>
  <c r="L14" i="5"/>
  <c r="K14" i="5"/>
  <c r="C14" i="5"/>
  <c r="N14" i="5" s="1"/>
  <c r="L13" i="5"/>
  <c r="K13" i="5"/>
  <c r="C13" i="5"/>
  <c r="N13" i="5" s="1"/>
  <c r="L12" i="5"/>
  <c r="K12" i="5"/>
  <c r="C12" i="5"/>
  <c r="N12" i="5" s="1"/>
  <c r="L11" i="5"/>
  <c r="K11" i="5"/>
  <c r="C11" i="5"/>
  <c r="N11" i="5" s="1"/>
  <c r="L10" i="5"/>
  <c r="K10" i="5"/>
  <c r="C10" i="5"/>
  <c r="N10" i="5" s="1"/>
  <c r="L9" i="5"/>
  <c r="K9" i="5"/>
  <c r="C9" i="5"/>
  <c r="N9" i="5" s="1"/>
  <c r="L8" i="5"/>
  <c r="K8" i="5"/>
  <c r="C8" i="5"/>
  <c r="N8" i="5" s="1"/>
  <c r="L7" i="5"/>
  <c r="K7" i="5"/>
  <c r="C7" i="5"/>
  <c r="N7" i="5" s="1"/>
  <c r="G16" i="4"/>
  <c r="F16" i="4"/>
  <c r="E16" i="4"/>
  <c r="D16" i="4"/>
  <c r="C16" i="4"/>
  <c r="I14" i="4"/>
  <c r="I13" i="4"/>
  <c r="I12" i="4"/>
  <c r="I11" i="4"/>
  <c r="I10" i="4"/>
  <c r="I9" i="4"/>
  <c r="H39" i="3"/>
  <c r="D39" i="3"/>
  <c r="H38" i="3"/>
  <c r="D38" i="3"/>
  <c r="H37" i="3"/>
  <c r="D37" i="3"/>
  <c r="H36" i="3"/>
  <c r="D36" i="3"/>
  <c r="H35" i="3"/>
  <c r="D35" i="3"/>
  <c r="H34" i="3"/>
  <c r="D34" i="3"/>
  <c r="H33" i="3"/>
  <c r="D33" i="3"/>
  <c r="H32" i="3"/>
  <c r="D32" i="3"/>
  <c r="H31" i="3"/>
  <c r="D31" i="3"/>
  <c r="H30" i="3"/>
  <c r="D30" i="3"/>
  <c r="H29" i="3"/>
  <c r="D29" i="3"/>
  <c r="H28" i="3"/>
  <c r="D28" i="3"/>
  <c r="H27" i="3"/>
  <c r="D27" i="3"/>
  <c r="H26" i="3"/>
  <c r="D26" i="3"/>
  <c r="H25" i="3"/>
  <c r="D25" i="3"/>
  <c r="H24" i="3"/>
  <c r="D24" i="3"/>
  <c r="H23" i="3"/>
  <c r="D23" i="3"/>
  <c r="H22" i="3"/>
  <c r="D22" i="3"/>
  <c r="H21" i="3"/>
  <c r="D21" i="3"/>
  <c r="H20" i="3"/>
  <c r="D20" i="3"/>
  <c r="H19" i="3"/>
  <c r="D19" i="3"/>
  <c r="H18" i="3"/>
  <c r="D18" i="3"/>
  <c r="H17" i="3"/>
  <c r="D17" i="3"/>
  <c r="H16" i="3"/>
  <c r="D16" i="3"/>
  <c r="H15" i="3"/>
  <c r="D15" i="3"/>
  <c r="H14" i="3"/>
  <c r="D14" i="3"/>
  <c r="H13" i="3"/>
  <c r="D13" i="3"/>
  <c r="H12" i="3"/>
  <c r="D12" i="3"/>
  <c r="H11" i="3"/>
  <c r="D11" i="3"/>
  <c r="H10" i="3"/>
  <c r="D10" i="3"/>
  <c r="H9" i="3"/>
  <c r="D9" i="3"/>
  <c r="H8" i="3"/>
  <c r="D8" i="3"/>
  <c r="H32" i="2"/>
  <c r="D32" i="2"/>
  <c r="H31" i="2"/>
  <c r="D31" i="2"/>
  <c r="H30" i="2"/>
  <c r="D30" i="2"/>
  <c r="H29" i="2"/>
  <c r="D29"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H9" i="2"/>
  <c r="D9" i="2"/>
  <c r="H8" i="2"/>
  <c r="D8" i="2"/>
  <c r="J34" i="5" l="1"/>
  <c r="K34" i="5" s="1"/>
  <c r="I34" i="5"/>
  <c r="L34" i="5" s="1"/>
  <c r="H34" i="5"/>
  <c r="G34" i="5"/>
  <c r="F34" i="5"/>
  <c r="E34" i="5"/>
  <c r="J33" i="5"/>
  <c r="I33" i="5"/>
  <c r="H33" i="5"/>
  <c r="F33" i="5"/>
  <c r="G33" i="5"/>
  <c r="E33" i="5"/>
  <c r="J35" i="5"/>
  <c r="I35" i="5"/>
  <c r="L35" i="5" s="1"/>
  <c r="H35" i="5"/>
  <c r="F35" i="5"/>
  <c r="G35" i="5"/>
  <c r="E35" i="5"/>
  <c r="L33" i="5" l="1"/>
  <c r="K33" i="5"/>
  <c r="K35" i="5"/>
</calcChain>
</file>

<file path=xl/sharedStrings.xml><?xml version="1.0" encoding="utf-8"?>
<sst xmlns="http://schemas.openxmlformats.org/spreadsheetml/2006/main" count="379" uniqueCount="156">
  <si>
    <t>Etichetta</t>
  </si>
  <si>
    <t>Descrizione</t>
  </si>
  <si>
    <t>ACD</t>
  </si>
  <si>
    <t>Automatic Call Distribution: sistema che instrada le interazioni entrate in una coda specifica (nel nostro caso le due code che provengono dai tasti "1" e "2" dell'IVR) verso gli operatori disponibili all'interno della coda stessa</t>
  </si>
  <si>
    <t>SLA 04</t>
  </si>
  <si>
    <t>Percentuale di chiamate risposte entro il Service Level concordato rispetto al totale delle chiamate risposte. In questo caso il Service Level concordato è dell'80% delle chiamate risposte in 60 secondi</t>
  </si>
  <si>
    <t>SLA 06</t>
  </si>
  <si>
    <t>Percentuale di chiamate abbandonate rispetto a quelle entrate in ACD. Il Service Level concordato è massimo del 5%</t>
  </si>
  <si>
    <t>Ricevute</t>
  </si>
  <si>
    <t>Tutte le interazioni entrate in piattaforma Genesys, si differenziano tra quelle "Entrate in ACD" e quelle "Non entrate in ACD"</t>
  </si>
  <si>
    <t>Non entrate in ACD</t>
  </si>
  <si>
    <t>Interazioni entrate a sistema ma int errotte prima della digitazione di un tasto all'interno dell'IVR</t>
  </si>
  <si>
    <t>Entrate in ACD</t>
  </si>
  <si>
    <t>Tutte le interazioni che hanno superato l'IVR e che quindi vengono instradate verso una coda; nel nostro caso le due code "Anpal Informativo" e "Anpal Tecnico".; tali interazioni si distinguono in Servite e Abbandonate in ACD</t>
  </si>
  <si>
    <t>Servite</t>
  </si>
  <si>
    <t>Interazioni che sono arrivate alla connessione tra utente e operatore</t>
  </si>
  <si>
    <t>Abbandonate in ACD</t>
  </si>
  <si>
    <t>Interazioni entrate in ACD ma interrotte prima della connessione tra utente e operatore</t>
  </si>
  <si>
    <t>Chiamate dentro lo SLA 04</t>
  </si>
  <si>
    <t>Chiamate servite entro lo SLA 04 concordato</t>
  </si>
  <si>
    <t>% Rispetto al Pianificato + 30%</t>
  </si>
  <si>
    <t>Come da allegato 5 del Capitolato, per le eventuali penali da attribuire per il mancato rispetto degli SLA, verranno prese in considerazione solo le giornate nelle quali le chiamate entrate in ACD non eccedano del 30% la quantità stimata e condivisa nel disegno esecutivo. 
I dati visualizzati nella riga di riferimento prendono quindi in considerazione solo le giornate al di sotto di questa soglia.</t>
  </si>
  <si>
    <t>ANPAL - Casi in stato chiuso generati dal canale telefonico. Sintetico per Tipo; dettaglio per motivo</t>
  </si>
  <si>
    <t>Attività svolta dal 1 al 30 Aprile, aggiornato il 6 Agosto 2020</t>
  </si>
  <si>
    <t>Casi originati da Telefono in stato chiuso in ordine alfabetico</t>
  </si>
  <si>
    <t>Casi originati da Telefono in stato chiuso in ordine decrescente</t>
  </si>
  <si>
    <t>Tipo Caso</t>
  </si>
  <si>
    <t>Casi</t>
  </si>
  <si>
    <t xml:space="preserve">% </t>
  </si>
  <si>
    <t>Accesso</t>
  </si>
  <si>
    <t>Disoccupazione e ricollocazione</t>
  </si>
  <si>
    <t>Agenzie di selezione</t>
  </si>
  <si>
    <t>Portale ANPAL</t>
  </si>
  <si>
    <t>Agenzie per il lavoro</t>
  </si>
  <si>
    <t>Lavorare in Italia</t>
  </si>
  <si>
    <t>Agevolazioni Legge 104</t>
  </si>
  <si>
    <t>Carriere e Professioni</t>
  </si>
  <si>
    <t>Ammortizzatori Sociali</t>
  </si>
  <si>
    <t>Reddito di Cittadinanza</t>
  </si>
  <si>
    <t>Assegno di Ricollocazione (ADR)</t>
  </si>
  <si>
    <t>Lavoro dipendente</t>
  </si>
  <si>
    <t>Contratti e forme di lavoro</t>
  </si>
  <si>
    <t>Norme e leggi sul lavoro</t>
  </si>
  <si>
    <t>Contributi e agevolazioni per il lavoratore</t>
  </si>
  <si>
    <t>Lavoro autonomo e imprenditoria</t>
  </si>
  <si>
    <t>did on line</t>
  </si>
  <si>
    <t>Garanzia giovani</t>
  </si>
  <si>
    <t>Lavorare all'Estero</t>
  </si>
  <si>
    <t>Orientamento e formazione professionale</t>
  </si>
  <si>
    <t>Lavoro sommerso</t>
  </si>
  <si>
    <t>(vuoto)</t>
  </si>
  <si>
    <t>Profilazione qualitativa</t>
  </si>
  <si>
    <t>Sicurezza sul lavoro</t>
  </si>
  <si>
    <t>TOTALE</t>
  </si>
  <si>
    <t>Dettaglio per motivo</t>
  </si>
  <si>
    <t>Tipologia e rispettivi motivi</t>
  </si>
  <si>
    <t>Casi chiusi da canale telefonico</t>
  </si>
  <si>
    <t>Richiesta Informazioni</t>
  </si>
  <si>
    <t>Agenzia: richiesta generica su ADR</t>
  </si>
  <si>
    <t>Cittadino: assistenza nella compilazione sul portale</t>
  </si>
  <si>
    <t>Cittadino: informazioni sui soggetti erogatori</t>
  </si>
  <si>
    <t>Cittadino: modalità richiesta ADR</t>
  </si>
  <si>
    <t>Cittadino: problemi tecnici di accesso al portale</t>
  </si>
  <si>
    <t>Cittadino: richiesta generica di informazioni</t>
  </si>
  <si>
    <t>Cittadino: verifica requisiti ADR</t>
  </si>
  <si>
    <t>Contratto a tempo determinato</t>
  </si>
  <si>
    <t>Incentivi all'assunzione</t>
  </si>
  <si>
    <t>Incentivi per la creazione di Impresa</t>
  </si>
  <si>
    <t>Incentivo Occupazione Mezzogiorno</t>
  </si>
  <si>
    <t>Incentivo Occupazione NEET</t>
  </si>
  <si>
    <t>Tirocini</t>
  </si>
  <si>
    <t>ANPAL</t>
  </si>
  <si>
    <t>Assegno di ricollocazione</t>
  </si>
  <si>
    <t>Collocamento obbligatorio per disabili</t>
  </si>
  <si>
    <t>DID (Dichiarazione di Immediata Disponibilita)</t>
  </si>
  <si>
    <t>Garanzia Giovani</t>
  </si>
  <si>
    <t>Informazioni politiche del lavoro</t>
  </si>
  <si>
    <t>PSP (Patto di Servizio Personalizzato)</t>
  </si>
  <si>
    <t>Selfiemployment</t>
  </si>
  <si>
    <t>Cig in deroga</t>
  </si>
  <si>
    <t>Cigs</t>
  </si>
  <si>
    <t>Dis-Coll</t>
  </si>
  <si>
    <t>Naspi</t>
  </si>
  <si>
    <t>Albo nazionale soggetti accreditati</t>
  </si>
  <si>
    <t>Assistenza Tecnica Portale</t>
  </si>
  <si>
    <t>Comunicazioni obbligatorie</t>
  </si>
  <si>
    <t>Informazioni generiche</t>
  </si>
  <si>
    <t>Navigator</t>
  </si>
  <si>
    <t>Requisiti</t>
  </si>
  <si>
    <t>ANPAL - Casi in stato chiuso generati dal canale mail. Sintetico per Tipo; dettaglio per motivo</t>
  </si>
  <si>
    <t>Casi originati da Mail in stato chiuso in ordine alfabetico</t>
  </si>
  <si>
    <t>Casi originati da Mail in stato chiuso in ordine decrescente</t>
  </si>
  <si>
    <t>Adr CIGS</t>
  </si>
  <si>
    <t>Adr-Naspi</t>
  </si>
  <si>
    <t>Adr-pagamenti</t>
  </si>
  <si>
    <t>Adr-Rdc</t>
  </si>
  <si>
    <t>Agenda</t>
  </si>
  <si>
    <t>Albo Informatico</t>
  </si>
  <si>
    <t>Attestazione stato di disoccupazione</t>
  </si>
  <si>
    <t>SAP</t>
  </si>
  <si>
    <t>Domanda e Offerta di lavoro</t>
  </si>
  <si>
    <t>Curriculum Vitae</t>
  </si>
  <si>
    <t>Incentivabilità</t>
  </si>
  <si>
    <t>Lavoro e disabilità</t>
  </si>
  <si>
    <t>Mobbing e controversie sul lavoro</t>
  </si>
  <si>
    <t>Totale complessivo</t>
  </si>
  <si>
    <t>Casi chiusi da canale mail</t>
  </si>
  <si>
    <t>Accordi CIGS</t>
  </si>
  <si>
    <t>Gestione Adr</t>
  </si>
  <si>
    <t>Offerta occupazionale</t>
  </si>
  <si>
    <t>Prenotazione</t>
  </si>
  <si>
    <t>Stato richiesta (le tue richieste)</t>
  </si>
  <si>
    <t>Operatore PRI</t>
  </si>
  <si>
    <t>Sospensione Riattivazione</t>
  </si>
  <si>
    <t>Richiesta di rimborso</t>
  </si>
  <si>
    <t>Agenzia: manifestazione di interesse ADR</t>
  </si>
  <si>
    <t>Cigo</t>
  </si>
  <si>
    <t>CPI: Utenze Master</t>
  </si>
  <si>
    <t>ANPAL - Casi generati dal canale mail divisi per stato e per code</t>
  </si>
  <si>
    <t>Casi originati da mail divisi per code e per stato</t>
  </si>
  <si>
    <t>CODE</t>
  </si>
  <si>
    <t>STATO</t>
  </si>
  <si>
    <t>% chiuse rispetto al totale della coda</t>
  </si>
  <si>
    <t>Chiuso</t>
  </si>
  <si>
    <t>In Attesa</t>
  </si>
  <si>
    <t>In Lavorazione</t>
  </si>
  <si>
    <t>Nuovo</t>
  </si>
  <si>
    <t>Pending</t>
  </si>
  <si>
    <t>DIVISIONE 3</t>
  </si>
  <si>
    <t>DIVISIONE 5</t>
  </si>
  <si>
    <t>DIVISIONE 7</t>
  </si>
  <si>
    <t>INFO ANPAL</t>
  </si>
  <si>
    <t>SUPPORTO TECNICO - MY ANPAL</t>
  </si>
  <si>
    <t>SUPPORTO TECNICO II LIVELLO</t>
  </si>
  <si>
    <t>% rispetto al totale</t>
  </si>
  <si>
    <t xml:space="preserve">Stima chiamate giornaliere entrate in ACD </t>
  </si>
  <si>
    <t>Anpal - Sintetico Giornaliero</t>
  </si>
  <si>
    <t>dal Lun al Ven</t>
  </si>
  <si>
    <t>Sabato</t>
  </si>
  <si>
    <t>Media per giornata</t>
  </si>
  <si>
    <r>
      <t xml:space="preserve">SLA 04 </t>
    </r>
    <r>
      <rPr>
        <sz val="11"/>
        <color rgb="FF00B050"/>
        <rFont val="Calibri"/>
        <family val="2"/>
        <scheme val="minor"/>
      </rPr>
      <t>80</t>
    </r>
    <r>
      <rPr>
        <b/>
        <sz val="11"/>
        <color rgb="FF00B050"/>
        <rFont val="Calibri"/>
        <family val="2"/>
        <scheme val="minor"/>
      </rPr>
      <t>%</t>
    </r>
  </si>
  <si>
    <r>
      <t xml:space="preserve">SLA 06 </t>
    </r>
    <r>
      <rPr>
        <b/>
        <sz val="11"/>
        <color rgb="FF00B050"/>
        <rFont val="Calibri"/>
        <family val="2"/>
        <scheme val="minor"/>
      </rPr>
      <t>5%</t>
    </r>
  </si>
  <si>
    <t>Giorno</t>
  </si>
  <si>
    <t>Data</t>
  </si>
  <si>
    <t>Abb.ate in ACD</t>
  </si>
  <si>
    <t>% rispetto al pianificato + 30%</t>
  </si>
  <si>
    <t>Giornata</t>
  </si>
  <si>
    <t>Lunedì</t>
  </si>
  <si>
    <t>Martedì</t>
  </si>
  <si>
    <t>Mercoledì</t>
  </si>
  <si>
    <t>Giovedì</t>
  </si>
  <si>
    <t>Venerdì</t>
  </si>
  <si>
    <t>TOTALE REALE</t>
  </si>
  <si>
    <t>Totale sotto la soglia del 30%</t>
  </si>
  <si>
    <t>Totale sotto al 30% dal 17 Aprile</t>
  </si>
  <si>
    <t>Totale sotto al 30% dal 18 Aprile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</si>
</sst>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 mmmm\ yyyy"/>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1"/>
      <color indexed="8"/>
      <name val="Calibri"/>
      <family val="2"/>
      <scheme val="minor"/>
    </font>
    <font>
      <b/>
      <sz val="16"/>
      <color theme="1"/>
      <name val="Calibri"/>
      <family val="2"/>
      <scheme val="minor"/>
    </font>
    <font>
      <b/>
      <i/>
      <sz val="14"/>
      <color theme="1"/>
      <name val="Calibri"/>
      <family val="2"/>
      <scheme val="minor"/>
    </font>
    <font>
      <b/>
      <sz val="12"/>
      <color theme="1"/>
      <name val="Calibri"/>
      <family val="2"/>
      <scheme val="minor"/>
    </font>
    <font>
      <sz val="10"/>
      <color indexed="8"/>
      <name val="ARIAL"/>
      <charset val="1"/>
    </font>
    <font>
      <b/>
      <sz val="22"/>
      <color theme="1"/>
      <name val="Calibri"/>
      <family val="2"/>
      <scheme val="minor"/>
    </font>
    <font>
      <sz val="8"/>
      <color theme="1"/>
      <name val="Calibri"/>
      <family val="2"/>
      <scheme val="minor"/>
    </font>
    <font>
      <sz val="10"/>
      <color indexed="8"/>
      <name val="Arial"/>
      <family val="2"/>
    </font>
    <font>
      <b/>
      <sz val="22"/>
      <color indexed="8"/>
      <name val="Calibri"/>
      <family val="2"/>
      <scheme val="minor"/>
    </font>
    <font>
      <sz val="11"/>
      <color rgb="FF00B050"/>
      <name val="Calibri"/>
      <family val="2"/>
      <scheme val="minor"/>
    </font>
    <font>
      <b/>
      <sz val="11"/>
      <color rgb="FF00B050"/>
      <name val="Calibri"/>
      <family val="2"/>
      <scheme val="minor"/>
    </font>
    <font>
      <sz val="9"/>
      <color theme="1"/>
      <name val="Calibri"/>
      <family val="2"/>
      <scheme val="minor"/>
    </font>
    <font>
      <sz val="10"/>
      <color rgb="FFFF0000"/>
      <name val="Arial"/>
      <family val="2"/>
    </font>
  </fonts>
  <fills count="10">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00B0F0"/>
        <bgColor theme="4" tint="0.79998168889431442"/>
      </patternFill>
    </fill>
    <fill>
      <patternFill patternType="solid">
        <fgColor theme="4" tint="0.79998168889431442"/>
        <bgColor theme="4" tint="0.79998168889431442"/>
      </patternFill>
    </fill>
    <fill>
      <patternFill patternType="solid">
        <fgColor rgb="FF92D05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8" fillId="0" borderId="0">
      <alignment vertical="top"/>
    </xf>
    <xf numFmtId="9" fontId="11" fillId="0" borderId="0" applyFont="0" applyFill="0" applyBorder="0" applyAlignment="0" applyProtection="0">
      <alignment vertical="top"/>
    </xf>
  </cellStyleXfs>
  <cellXfs count="150">
    <xf numFmtId="0" fontId="0" fillId="0" borderId="0" xfId="0"/>
    <xf numFmtId="0" fontId="3"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0" fillId="0" borderId="0" xfId="0"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0" fillId="0" borderId="7" xfId="0" applyBorder="1"/>
    <xf numFmtId="0" fontId="0" fillId="0" borderId="8" xfId="0" applyBorder="1"/>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10" xfId="0" applyBorder="1"/>
    <xf numFmtId="0" fontId="0" fillId="0" borderId="11" xfId="0" applyBorder="1"/>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2" fillId="7" borderId="15"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0" fillId="0" borderId="18" xfId="0" applyBorder="1" applyAlignment="1">
      <alignment horizontal="left"/>
    </xf>
    <xf numFmtId="0" fontId="0" fillId="0" borderId="19" xfId="0" applyNumberFormat="1" applyBorder="1"/>
    <xf numFmtId="164" fontId="0" fillId="0" borderId="20" xfId="1" applyNumberFormat="1" applyFont="1" applyBorder="1"/>
    <xf numFmtId="0" fontId="0" fillId="0" borderId="21" xfId="0" applyBorder="1" applyAlignment="1">
      <alignment horizontal="left"/>
    </xf>
    <xf numFmtId="0" fontId="0" fillId="0" borderId="3" xfId="0" applyNumberFormat="1" applyBorder="1"/>
    <xf numFmtId="164" fontId="0" fillId="0" borderId="22" xfId="1" applyNumberFormat="1" applyFont="1" applyBorder="1"/>
    <xf numFmtId="0" fontId="0" fillId="0" borderId="23" xfId="0" applyBorder="1" applyAlignment="1">
      <alignment horizontal="left"/>
    </xf>
    <xf numFmtId="0" fontId="0" fillId="0" borderId="24" xfId="0" applyNumberFormat="1" applyBorder="1"/>
    <xf numFmtId="164" fontId="0" fillId="0" borderId="25" xfId="1" applyNumberFormat="1" applyFont="1" applyBorder="1"/>
    <xf numFmtId="0" fontId="2" fillId="0" borderId="26" xfId="0" applyFont="1" applyBorder="1" applyAlignment="1">
      <alignment vertical="center"/>
    </xf>
    <xf numFmtId="3" fontId="2" fillId="0" borderId="27" xfId="0" applyNumberFormat="1" applyFont="1" applyBorder="1" applyAlignment="1">
      <alignment vertical="center"/>
    </xf>
    <xf numFmtId="9" fontId="2" fillId="0" borderId="28" xfId="1" applyFont="1" applyBorder="1" applyAlignment="1">
      <alignment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0" borderId="15" xfId="0" applyFont="1" applyFill="1" applyBorder="1" applyAlignment="1">
      <alignment horizontal="center" vertical="center" wrapText="1"/>
    </xf>
    <xf numFmtId="3" fontId="2" fillId="0" borderId="29" xfId="0" applyNumberFormat="1" applyFont="1" applyFill="1" applyBorder="1" applyAlignment="1">
      <alignment horizontal="center" vertical="center" wrapText="1"/>
    </xf>
    <xf numFmtId="0" fontId="2" fillId="0" borderId="18" xfId="0" applyFont="1" applyBorder="1" applyAlignment="1">
      <alignment horizontal="left"/>
    </xf>
    <xf numFmtId="0" fontId="2" fillId="0" borderId="30" xfId="0" applyNumberFormat="1" applyFont="1" applyBorder="1"/>
    <xf numFmtId="0" fontId="0" fillId="0" borderId="21" xfId="0" applyBorder="1" applyAlignment="1">
      <alignment horizontal="left" indent="1"/>
    </xf>
    <xf numFmtId="0" fontId="0" fillId="0" borderId="31" xfId="0" applyNumberFormat="1" applyBorder="1"/>
    <xf numFmtId="0" fontId="2" fillId="0" borderId="21" xfId="0" applyFont="1" applyBorder="1" applyAlignment="1">
      <alignment horizontal="left"/>
    </xf>
    <xf numFmtId="0" fontId="2" fillId="0" borderId="31" xfId="0" applyNumberFormat="1" applyFont="1" applyBorder="1"/>
    <xf numFmtId="0" fontId="0" fillId="0" borderId="32" xfId="0" applyBorder="1" applyAlignment="1">
      <alignment horizontal="left" indent="1"/>
    </xf>
    <xf numFmtId="0" fontId="0" fillId="0" borderId="33" xfId="0" applyNumberFormat="1" applyBorder="1"/>
    <xf numFmtId="0" fontId="2" fillId="8" borderId="26" xfId="0" applyFont="1" applyFill="1" applyBorder="1" applyAlignment="1">
      <alignment horizontal="left" vertical="center"/>
    </xf>
    <xf numFmtId="3" fontId="2" fillId="8" borderId="34" xfId="0" applyNumberFormat="1" applyFont="1" applyFill="1" applyBorder="1" applyAlignment="1">
      <alignment vertical="center"/>
    </xf>
    <xf numFmtId="0" fontId="2" fillId="7" borderId="29" xfId="0" applyFont="1" applyFill="1" applyBorder="1" applyAlignment="1">
      <alignment horizontal="center" vertical="center" wrapText="1"/>
    </xf>
    <xf numFmtId="3" fontId="2" fillId="0" borderId="34" xfId="0" applyNumberFormat="1"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4" borderId="3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7" xfId="0" applyFont="1" applyFill="1" applyBorder="1" applyAlignment="1">
      <alignment horizontal="center" vertical="center"/>
    </xf>
    <xf numFmtId="0" fontId="2" fillId="0" borderId="2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0" fillId="0" borderId="18" xfId="0" applyBorder="1"/>
    <xf numFmtId="0" fontId="0" fillId="0" borderId="36" xfId="0" applyBorder="1"/>
    <xf numFmtId="0" fontId="0" fillId="0" borderId="19" xfId="0" applyBorder="1"/>
    <xf numFmtId="164" fontId="2" fillId="0" borderId="41" xfId="1" applyNumberFormat="1" applyFont="1" applyBorder="1"/>
    <xf numFmtId="0" fontId="0" fillId="0" borderId="21" xfId="0" applyBorder="1"/>
    <xf numFmtId="0" fontId="0" fillId="0" borderId="1" xfId="0" applyBorder="1"/>
    <xf numFmtId="0" fontId="0" fillId="0" borderId="3" xfId="0" applyBorder="1"/>
    <xf numFmtId="164" fontId="2" fillId="0" borderId="42" xfId="1" applyNumberFormat="1" applyFont="1" applyBorder="1"/>
    <xf numFmtId="0" fontId="0" fillId="0" borderId="32" xfId="0" applyBorder="1"/>
    <xf numFmtId="0" fontId="0" fillId="0" borderId="43" xfId="0" applyBorder="1"/>
    <xf numFmtId="0" fontId="0" fillId="0" borderId="44" xfId="0" applyBorder="1"/>
    <xf numFmtId="164" fontId="2" fillId="0" borderId="45" xfId="1" applyNumberFormat="1" applyFont="1" applyBorder="1"/>
    <xf numFmtId="0" fontId="2" fillId="0" borderId="46" xfId="0" applyFont="1" applyFill="1" applyBorder="1" applyAlignment="1">
      <alignment horizontal="left" vertical="center"/>
    </xf>
    <xf numFmtId="3" fontId="2" fillId="0" borderId="47" xfId="0" applyNumberFormat="1" applyFont="1" applyFill="1" applyBorder="1" applyAlignment="1">
      <alignment vertical="center"/>
    </xf>
    <xf numFmtId="3" fontId="2" fillId="0" borderId="4" xfId="0" applyNumberFormat="1" applyFont="1" applyFill="1" applyBorder="1" applyAlignment="1">
      <alignment vertical="center"/>
    </xf>
    <xf numFmtId="3" fontId="2" fillId="0" borderId="40" xfId="0" applyNumberFormat="1" applyFont="1" applyFill="1" applyBorder="1" applyAlignment="1">
      <alignment vertical="center"/>
    </xf>
    <xf numFmtId="3" fontId="2" fillId="0" borderId="11" xfId="0" applyNumberFormat="1" applyFont="1" applyFill="1" applyBorder="1" applyAlignment="1">
      <alignment vertical="center"/>
    </xf>
    <xf numFmtId="0" fontId="2" fillId="0" borderId="9" xfId="0" applyFont="1" applyFill="1" applyBorder="1" applyAlignment="1">
      <alignment horizontal="left" vertical="center"/>
    </xf>
    <xf numFmtId="164" fontId="2" fillId="0" borderId="26" xfId="1" applyNumberFormat="1" applyFont="1" applyBorder="1" applyAlignment="1">
      <alignment horizontal="center" vertical="center"/>
    </xf>
    <xf numFmtId="164" fontId="2" fillId="0" borderId="48" xfId="1" applyNumberFormat="1" applyFont="1" applyBorder="1" applyAlignment="1">
      <alignment horizontal="center" vertical="center"/>
    </xf>
    <xf numFmtId="164" fontId="2" fillId="0" borderId="34" xfId="1" applyNumberFormat="1" applyFont="1" applyBorder="1" applyAlignment="1">
      <alignment horizontal="center" vertical="center"/>
    </xf>
    <xf numFmtId="0" fontId="8" fillId="0" borderId="0" xfId="2" applyAlignment="1"/>
    <xf numFmtId="0" fontId="8" fillId="9" borderId="1" xfId="2" applyFill="1" applyBorder="1" applyAlignment="1">
      <alignment horizontal="center" wrapText="1"/>
    </xf>
    <xf numFmtId="0" fontId="9" fillId="0" borderId="26" xfId="2" applyFont="1" applyBorder="1" applyAlignment="1">
      <alignment horizontal="center" vertical="center"/>
    </xf>
    <xf numFmtId="0" fontId="9" fillId="0" borderId="48" xfId="2" applyFont="1" applyBorder="1" applyAlignment="1">
      <alignment horizontal="center" vertical="center"/>
    </xf>
    <xf numFmtId="0" fontId="9" fillId="0" borderId="34" xfId="2" applyFont="1" applyBorder="1" applyAlignment="1">
      <alignment horizontal="center" vertical="center"/>
    </xf>
    <xf numFmtId="0" fontId="10" fillId="9" borderId="1" xfId="2" applyFont="1" applyFill="1" applyBorder="1" applyAlignment="1">
      <alignment horizontal="center" vertical="center" wrapText="1"/>
    </xf>
    <xf numFmtId="9" fontId="2" fillId="0" borderId="1" xfId="3"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4" fillId="2" borderId="0" xfId="2" applyFont="1" applyFill="1" applyBorder="1" applyAlignment="1">
      <alignment horizontal="center" vertical="center"/>
    </xf>
    <xf numFmtId="0" fontId="4" fillId="2" borderId="39" xfId="2" applyFont="1" applyFill="1" applyBorder="1" applyAlignment="1">
      <alignment horizontal="center" vertical="center"/>
    </xf>
    <xf numFmtId="0" fontId="4" fillId="4" borderId="49" xfId="2" applyFont="1" applyFill="1" applyBorder="1" applyAlignment="1">
      <alignment horizontal="center" vertical="center"/>
    </xf>
    <xf numFmtId="0" fontId="4" fillId="4" borderId="50" xfId="2" applyFont="1" applyFill="1" applyBorder="1" applyAlignment="1">
      <alignment horizontal="center" vertical="center"/>
    </xf>
    <xf numFmtId="0" fontId="4" fillId="0" borderId="0" xfId="2" applyFont="1" applyFill="1" applyBorder="1" applyAlignment="1">
      <alignment horizontal="center" vertical="center" wrapText="1"/>
    </xf>
    <xf numFmtId="0" fontId="4" fillId="0" borderId="51" xfId="2" applyFont="1" applyBorder="1" applyAlignment="1">
      <alignment horizontal="center" vertical="center" wrapText="1"/>
    </xf>
    <xf numFmtId="0" fontId="4" fillId="0" borderId="52" xfId="2" applyFont="1" applyBorder="1" applyAlignment="1">
      <alignment horizontal="center" vertical="center" wrapText="1"/>
    </xf>
    <xf numFmtId="0" fontId="8" fillId="9" borderId="1" xfId="2" applyFill="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8" fillId="0" borderId="26" xfId="2" applyBorder="1" applyAlignment="1">
      <alignment horizontal="center" vertical="center"/>
    </xf>
    <xf numFmtId="0" fontId="8" fillId="0" borderId="34" xfId="2" applyBorder="1" applyAlignment="1">
      <alignment horizontal="center" vertical="center"/>
    </xf>
    <xf numFmtId="0" fontId="4" fillId="2" borderId="49" xfId="2" applyFont="1" applyFill="1" applyBorder="1" applyAlignment="1">
      <alignment vertical="center" wrapText="1"/>
    </xf>
    <xf numFmtId="0" fontId="4" fillId="3" borderId="26" xfId="2" applyFont="1" applyFill="1" applyBorder="1" applyAlignment="1">
      <alignment horizontal="center" vertical="center" wrapText="1"/>
    </xf>
    <xf numFmtId="0" fontId="4" fillId="4" borderId="34" xfId="2" applyFont="1" applyFill="1" applyBorder="1" applyAlignment="1">
      <alignment horizontal="center" vertical="center" wrapText="1"/>
    </xf>
    <xf numFmtId="0" fontId="4" fillId="5" borderId="23" xfId="2" applyFont="1" applyFill="1" applyBorder="1" applyAlignment="1">
      <alignment horizontal="center" vertical="center" wrapText="1"/>
    </xf>
    <xf numFmtId="0" fontId="4" fillId="6" borderId="38" xfId="2" applyFont="1" applyFill="1" applyBorder="1" applyAlignment="1">
      <alignment horizontal="center" vertical="center" wrapText="1"/>
    </xf>
    <xf numFmtId="0" fontId="4" fillId="0" borderId="28" xfId="2" applyFont="1" applyBorder="1" applyAlignment="1">
      <alignment horizontal="center" vertical="center" wrapText="1"/>
    </xf>
    <xf numFmtId="0" fontId="4" fillId="0" borderId="32" xfId="2" applyFont="1" applyBorder="1" applyAlignment="1">
      <alignment horizontal="center" vertical="center" wrapText="1"/>
    </xf>
    <xf numFmtId="0" fontId="4" fillId="0" borderId="33" xfId="2" applyFont="1" applyBorder="1" applyAlignment="1">
      <alignment horizontal="center" vertical="center" wrapText="1"/>
    </xf>
    <xf numFmtId="0" fontId="15" fillId="0" borderId="1" xfId="2" applyFont="1" applyBorder="1" applyAlignment="1">
      <alignment horizontal="center" vertical="center" wrapText="1"/>
    </xf>
    <xf numFmtId="0" fontId="8" fillId="0" borderId="18" xfId="2" applyBorder="1" applyAlignment="1">
      <alignment horizontal="center" vertical="center"/>
    </xf>
    <xf numFmtId="0" fontId="4" fillId="4" borderId="36" xfId="2" applyFont="1" applyFill="1" applyBorder="1" applyAlignment="1">
      <alignment horizontal="center" vertical="center" wrapText="1"/>
    </xf>
    <xf numFmtId="0" fontId="4" fillId="5" borderId="36" xfId="2" applyFont="1" applyFill="1" applyBorder="1" applyAlignment="1">
      <alignment horizontal="center" vertical="center" wrapText="1"/>
    </xf>
    <xf numFmtId="0" fontId="4" fillId="6" borderId="30" xfId="2" applyFont="1" applyFill="1" applyBorder="1" applyAlignment="1">
      <alignment horizontal="center" vertical="center" wrapText="1"/>
    </xf>
    <xf numFmtId="0" fontId="8" fillId="0" borderId="5" xfId="2" applyBorder="1" applyAlignment="1"/>
    <xf numFmtId="165" fontId="8" fillId="0" borderId="5" xfId="2" applyNumberFormat="1" applyBorder="1" applyAlignment="1">
      <alignment horizontal="center" vertical="center"/>
    </xf>
    <xf numFmtId="3" fontId="1" fillId="0" borderId="5" xfId="2" applyNumberFormat="1" applyFont="1" applyBorder="1" applyAlignment="1">
      <alignment horizontal="center" vertical="center"/>
    </xf>
    <xf numFmtId="3" fontId="1" fillId="0" borderId="1" xfId="2" applyNumberFormat="1" applyFont="1" applyBorder="1" applyAlignment="1">
      <alignment horizontal="center" vertical="center"/>
    </xf>
    <xf numFmtId="164" fontId="2" fillId="0" borderId="1" xfId="2" applyNumberFormat="1" applyFont="1" applyBorder="1" applyAlignment="1">
      <alignment horizontal="center" vertical="center"/>
    </xf>
    <xf numFmtId="164" fontId="2" fillId="0" borderId="1" xfId="3" applyNumberFormat="1" applyFont="1" applyBorder="1" applyAlignment="1">
      <alignment horizontal="center" vertical="center"/>
    </xf>
    <xf numFmtId="164" fontId="0" fillId="0" borderId="1" xfId="3" applyNumberFormat="1" applyFont="1" applyBorder="1" applyAlignment="1">
      <alignment horizontal="center" vertical="center"/>
    </xf>
    <xf numFmtId="0" fontId="11" fillId="0" borderId="21" xfId="0" applyFont="1" applyBorder="1" applyAlignment="1">
      <alignment vertical="top"/>
    </xf>
    <xf numFmtId="1" fontId="0" fillId="0" borderId="1" xfId="0" applyNumberFormat="1" applyBorder="1" applyAlignment="1">
      <alignment vertical="top"/>
    </xf>
    <xf numFmtId="1" fontId="0" fillId="0" borderId="31" xfId="0" applyNumberFormat="1" applyBorder="1" applyAlignment="1">
      <alignment vertical="top"/>
    </xf>
    <xf numFmtId="0" fontId="11" fillId="0" borderId="32" xfId="0" applyFont="1" applyBorder="1" applyAlignment="1">
      <alignment vertical="top"/>
    </xf>
    <xf numFmtId="1" fontId="0" fillId="0" borderId="43" xfId="0" applyNumberFormat="1" applyBorder="1" applyAlignment="1">
      <alignment vertical="top"/>
    </xf>
    <xf numFmtId="1" fontId="0" fillId="0" borderId="33" xfId="0" applyNumberFormat="1" applyBorder="1" applyAlignment="1">
      <alignment vertical="top"/>
    </xf>
    <xf numFmtId="164" fontId="16" fillId="0" borderId="1" xfId="3" applyNumberFormat="1" applyFont="1" applyBorder="1" applyAlignment="1">
      <alignment horizontal="center" vertical="center"/>
    </xf>
    <xf numFmtId="0" fontId="8" fillId="0" borderId="1" xfId="2" applyBorder="1" applyAlignment="1"/>
    <xf numFmtId="1" fontId="8" fillId="0" borderId="0" xfId="2" applyNumberFormat="1" applyAlignment="1"/>
    <xf numFmtId="0" fontId="8" fillId="0" borderId="53" xfId="2" applyBorder="1" applyAlignment="1"/>
    <xf numFmtId="165" fontId="8" fillId="0" borderId="53" xfId="2" applyNumberFormat="1" applyBorder="1" applyAlignment="1">
      <alignment horizontal="center" vertical="center"/>
    </xf>
    <xf numFmtId="3" fontId="8" fillId="0" borderId="0" xfId="2" applyNumberFormat="1" applyAlignment="1"/>
    <xf numFmtId="0" fontId="2" fillId="0" borderId="1" xfId="2" applyFont="1" applyBorder="1" applyAlignment="1">
      <alignment horizontal="left"/>
    </xf>
    <xf numFmtId="3" fontId="8" fillId="0" borderId="1" xfId="2" applyNumberFormat="1" applyBorder="1" applyAlignment="1"/>
  </cellXfs>
  <cellStyles count="4">
    <cellStyle name="Normale" xfId="0" builtinId="0"/>
    <cellStyle name="Normale 2" xfId="2" xr:uid="{9AE44A56-523E-4718-8356-057FC9845A2D}"/>
    <cellStyle name="Percentuale" xfId="1" builtinId="5"/>
    <cellStyle name="Percentuale 2" xfId="3" xr:uid="{1BC13884-D9D4-443E-AEBB-0F259605E7CE}"/>
  </cellStyles>
  <dxfs count="3">
    <dxf>
      <font>
        <color theme="0"/>
      </font>
      <fill>
        <patternFill>
          <bgColor theme="0"/>
        </patternFill>
      </fill>
    </dxf>
    <dxf>
      <font>
        <color auto="1"/>
      </font>
      <fill>
        <patternFill>
          <bgColor theme="9" tint="0.59996337778862885"/>
        </patternFill>
      </fill>
    </dxf>
    <dxf>
      <font>
        <color rgb="FF9C0006"/>
      </font>
      <fill>
        <patternFill>
          <bgColor rgb="FFFFC7CE"/>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228600</xdr:colOff>
      <xdr:row>1</xdr:row>
      <xdr:rowOff>352425</xdr:rowOff>
    </xdr:from>
    <xdr:to>
      <xdr:col>11</xdr:col>
      <xdr:colOff>555184</xdr:colOff>
      <xdr:row>2</xdr:row>
      <xdr:rowOff>401576</xdr:rowOff>
    </xdr:to>
    <xdr:pic>
      <xdr:nvPicPr>
        <xdr:cNvPr id="2" name="Immagine 1">
          <a:extLst>
            <a:ext uri="{FF2B5EF4-FFF2-40B4-BE49-F238E27FC236}">
              <a16:creationId xmlns:a16="http://schemas.microsoft.com/office/drawing/2014/main" id="{C3216C2D-3537-4380-8211-0174CBC80C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6100" y="544830"/>
          <a:ext cx="951424" cy="430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23</xdr:col>
      <xdr:colOff>226734</xdr:colOff>
      <xdr:row>29</xdr:row>
      <xdr:rowOff>142875</xdr:rowOff>
    </xdr:to>
    <xdr:pic>
      <xdr:nvPicPr>
        <xdr:cNvPr id="2" name="Immagine 1">
          <a:extLst>
            <a:ext uri="{FF2B5EF4-FFF2-40B4-BE49-F238E27FC236}">
              <a16:creationId xmlns:a16="http://schemas.microsoft.com/office/drawing/2014/main" id="{89BA9FFF-5406-4526-A244-7094B8248EB5}"/>
            </a:ext>
          </a:extLst>
        </xdr:cNvPr>
        <xdr:cNvPicPr>
          <a:picLocks noChangeAspect="1"/>
        </xdr:cNvPicPr>
      </xdr:nvPicPr>
      <xdr:blipFill>
        <a:blip xmlns:r="http://schemas.openxmlformats.org/officeDocument/2006/relationships" r:embed="rId1"/>
        <a:stretch>
          <a:fillRect/>
        </a:stretch>
      </xdr:blipFill>
      <xdr:spPr>
        <a:xfrm>
          <a:off x="609600" y="361950"/>
          <a:ext cx="13637934" cy="5029200"/>
        </a:xfrm>
        <a:prstGeom prst="rect">
          <a:avLst/>
        </a:prstGeom>
      </xdr:spPr>
    </xdr:pic>
    <xdr:clientData/>
  </xdr:twoCellAnchor>
  <xdr:twoCellAnchor editAs="oneCell">
    <xdr:from>
      <xdr:col>1</xdr:col>
      <xdr:colOff>0</xdr:colOff>
      <xdr:row>31</xdr:row>
      <xdr:rowOff>0</xdr:rowOff>
    </xdr:from>
    <xdr:to>
      <xdr:col>13</xdr:col>
      <xdr:colOff>153047</xdr:colOff>
      <xdr:row>56</xdr:row>
      <xdr:rowOff>54118</xdr:rowOff>
    </xdr:to>
    <xdr:pic>
      <xdr:nvPicPr>
        <xdr:cNvPr id="4" name="Immagine 3">
          <a:extLst>
            <a:ext uri="{FF2B5EF4-FFF2-40B4-BE49-F238E27FC236}">
              <a16:creationId xmlns:a16="http://schemas.microsoft.com/office/drawing/2014/main" id="{6619E924-E1A7-4741-A892-94042A28C837}"/>
            </a:ext>
          </a:extLst>
        </xdr:cNvPr>
        <xdr:cNvPicPr>
          <a:picLocks noChangeAspect="1"/>
        </xdr:cNvPicPr>
      </xdr:nvPicPr>
      <xdr:blipFill>
        <a:blip xmlns:r="http://schemas.openxmlformats.org/officeDocument/2006/relationships" r:embed="rId2"/>
        <a:stretch>
          <a:fillRect/>
        </a:stretch>
      </xdr:blipFill>
      <xdr:spPr>
        <a:xfrm>
          <a:off x="609600" y="5610225"/>
          <a:ext cx="7468247" cy="45784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428625</xdr:colOff>
      <xdr:row>2</xdr:row>
      <xdr:rowOff>95250</xdr:rowOff>
    </xdr:from>
    <xdr:to>
      <xdr:col>7</xdr:col>
      <xdr:colOff>366589</xdr:colOff>
      <xdr:row>3</xdr:row>
      <xdr:rowOff>326428</xdr:rowOff>
    </xdr:to>
    <xdr:pic>
      <xdr:nvPicPr>
        <xdr:cNvPr id="2" name="Immagine 1">
          <a:extLst>
            <a:ext uri="{FF2B5EF4-FFF2-40B4-BE49-F238E27FC236}">
              <a16:creationId xmlns:a16="http://schemas.microsoft.com/office/drawing/2014/main" id="{C80C3A59-FF6A-4FF4-8BF0-334F97946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5130" y="462915"/>
          <a:ext cx="1362904" cy="8026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428625</xdr:colOff>
      <xdr:row>2</xdr:row>
      <xdr:rowOff>95250</xdr:rowOff>
    </xdr:from>
    <xdr:to>
      <xdr:col>7</xdr:col>
      <xdr:colOff>366589</xdr:colOff>
      <xdr:row>3</xdr:row>
      <xdr:rowOff>326428</xdr:rowOff>
    </xdr:to>
    <xdr:pic>
      <xdr:nvPicPr>
        <xdr:cNvPr id="2" name="Immagine 1">
          <a:extLst>
            <a:ext uri="{FF2B5EF4-FFF2-40B4-BE49-F238E27FC236}">
              <a16:creationId xmlns:a16="http://schemas.microsoft.com/office/drawing/2014/main" id="{6C0BEAD4-F4A1-4B71-9071-91DD939276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5130" y="462915"/>
          <a:ext cx="1362904" cy="8026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180975</xdr:colOff>
      <xdr:row>2</xdr:row>
      <xdr:rowOff>76200</xdr:rowOff>
    </xdr:from>
    <xdr:to>
      <xdr:col>8</xdr:col>
      <xdr:colOff>671389</xdr:colOff>
      <xdr:row>3</xdr:row>
      <xdr:rowOff>320713</xdr:rowOff>
    </xdr:to>
    <xdr:pic>
      <xdr:nvPicPr>
        <xdr:cNvPr id="2" name="Immagine 1">
          <a:extLst>
            <a:ext uri="{FF2B5EF4-FFF2-40B4-BE49-F238E27FC236}">
              <a16:creationId xmlns:a16="http://schemas.microsoft.com/office/drawing/2014/main" id="{4766697B-CEF2-45C6-B931-65D1C5B0A6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4720" y="447675"/>
          <a:ext cx="1366714" cy="8160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8%20ap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0%20Magg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3%20Magg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3%20%20Magg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rile_Mens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Num"/>
      <sheetName val="P bil"/>
      <sheetName val="P Full"/>
      <sheetName val="P ST Mensile"/>
      <sheetName val="P Service Time"/>
      <sheetName val="Master"/>
      <sheetName val="Giornaliero Aprile"/>
      <sheetName val="Mensile Aprile"/>
      <sheetName val="Fatture"/>
      <sheetName val="Scheletro Giornaliero"/>
      <sheetName val="Scheletro Mensile"/>
      <sheetName val="Giornaliero Marzo"/>
      <sheetName val="Mensile Marzo"/>
    </sheetNames>
    <sheetDataSet>
      <sheetData sheetId="0"/>
      <sheetData sheetId="1"/>
      <sheetData sheetId="2"/>
      <sheetData sheetId="3"/>
      <sheetData sheetId="4"/>
      <sheetData sheetId="5"/>
      <sheetData sheetId="6"/>
      <sheetData sheetId="7"/>
      <sheetData sheetId="8">
        <row r="4">
          <cell r="C4" t="str">
            <v>%</v>
          </cell>
          <cell r="D4">
            <v>65</v>
          </cell>
          <cell r="E4">
            <v>14690</v>
          </cell>
          <cell r="F4">
            <v>36</v>
          </cell>
          <cell r="G4">
            <v>11626</v>
          </cell>
        </row>
        <row r="5">
          <cell r="C5">
            <v>0</v>
          </cell>
          <cell r="D5">
            <v>829</v>
          </cell>
          <cell r="E5">
            <v>185033</v>
          </cell>
          <cell r="F5">
            <v>570</v>
          </cell>
          <cell r="G5">
            <v>140313</v>
          </cell>
        </row>
        <row r="6">
          <cell r="C6">
            <v>1</v>
          </cell>
          <cell r="D6">
            <v>14</v>
          </cell>
          <cell r="E6">
            <v>2013</v>
          </cell>
          <cell r="F6">
            <v>8</v>
          </cell>
          <cell r="G6">
            <v>1058</v>
          </cell>
        </row>
        <row r="7">
          <cell r="C7">
            <v>2</v>
          </cell>
          <cell r="D7">
            <v>7</v>
          </cell>
          <cell r="E7">
            <v>1220</v>
          </cell>
          <cell r="F7">
            <v>5</v>
          </cell>
          <cell r="G7">
            <v>918</v>
          </cell>
        </row>
        <row r="8">
          <cell r="C8">
            <v>3</v>
          </cell>
          <cell r="D8">
            <v>3130</v>
          </cell>
          <cell r="E8">
            <v>771499</v>
          </cell>
          <cell r="F8">
            <v>2151</v>
          </cell>
          <cell r="G8">
            <v>592048</v>
          </cell>
        </row>
        <row r="9">
          <cell r="C9">
            <v>4</v>
          </cell>
          <cell r="D9">
            <v>5</v>
          </cell>
          <cell r="E9">
            <v>1652</v>
          </cell>
          <cell r="F9">
            <v>4</v>
          </cell>
          <cell r="G9">
            <v>1426</v>
          </cell>
        </row>
        <row r="10">
          <cell r="C10">
            <v>5</v>
          </cell>
          <cell r="D10">
            <v>12</v>
          </cell>
          <cell r="E10">
            <v>1997</v>
          </cell>
          <cell r="F10">
            <v>6</v>
          </cell>
          <cell r="G10">
            <v>1477</v>
          </cell>
        </row>
        <row r="11">
          <cell r="C11">
            <v>6</v>
          </cell>
          <cell r="D11">
            <v>25</v>
          </cell>
          <cell r="E11">
            <v>7042</v>
          </cell>
          <cell r="F11">
            <v>18</v>
          </cell>
          <cell r="G11">
            <v>4867</v>
          </cell>
        </row>
        <row r="12">
          <cell r="C12">
            <v>7</v>
          </cell>
          <cell r="D12">
            <v>15</v>
          </cell>
          <cell r="E12">
            <v>2608</v>
          </cell>
          <cell r="F12">
            <v>11</v>
          </cell>
          <cell r="G12">
            <v>1793</v>
          </cell>
        </row>
        <row r="13">
          <cell r="C13">
            <v>8</v>
          </cell>
          <cell r="D13">
            <v>31</v>
          </cell>
          <cell r="E13">
            <v>8282</v>
          </cell>
          <cell r="F13">
            <v>25</v>
          </cell>
          <cell r="G13">
            <v>6294</v>
          </cell>
        </row>
        <row r="14">
          <cell r="C14">
            <v>9</v>
          </cell>
          <cell r="D14">
            <v>14</v>
          </cell>
          <cell r="E14">
            <v>2984</v>
          </cell>
          <cell r="F14">
            <v>11</v>
          </cell>
          <cell r="G14">
            <v>2390</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F5">
            <v>570</v>
          </cell>
        </row>
        <row r="6">
          <cell r="F6">
            <v>8</v>
          </cell>
        </row>
        <row r="7">
          <cell r="F7">
            <v>5</v>
          </cell>
        </row>
        <row r="8">
          <cell r="F8">
            <v>2151</v>
          </cell>
        </row>
        <row r="9">
          <cell r="F9">
            <v>4</v>
          </cell>
        </row>
        <row r="10">
          <cell r="F10">
            <v>6</v>
          </cell>
        </row>
        <row r="11">
          <cell r="F11">
            <v>18</v>
          </cell>
        </row>
        <row r="12">
          <cell r="F12">
            <v>11</v>
          </cell>
        </row>
        <row r="13">
          <cell r="F13">
            <v>25</v>
          </cell>
        </row>
        <row r="14">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C5">
            <v>0</v>
          </cell>
          <cell r="F5">
            <v>570</v>
          </cell>
        </row>
        <row r="6">
          <cell r="C6">
            <v>1</v>
          </cell>
          <cell r="F6">
            <v>8</v>
          </cell>
        </row>
        <row r="7">
          <cell r="C7">
            <v>2</v>
          </cell>
          <cell r="F7">
            <v>5</v>
          </cell>
        </row>
        <row r="8">
          <cell r="C8">
            <v>3</v>
          </cell>
          <cell r="F8">
            <v>2151</v>
          </cell>
        </row>
        <row r="9">
          <cell r="C9">
            <v>4</v>
          </cell>
          <cell r="F9">
            <v>4</v>
          </cell>
        </row>
        <row r="10">
          <cell r="C10">
            <v>5</v>
          </cell>
          <cell r="F10">
            <v>6</v>
          </cell>
        </row>
        <row r="11">
          <cell r="C11">
            <v>6</v>
          </cell>
          <cell r="F11">
            <v>18</v>
          </cell>
        </row>
        <row r="12">
          <cell r="C12">
            <v>7</v>
          </cell>
          <cell r="F12">
            <v>11</v>
          </cell>
        </row>
        <row r="13">
          <cell r="C13">
            <v>8</v>
          </cell>
          <cell r="F13">
            <v>25</v>
          </cell>
        </row>
        <row r="14">
          <cell r="C14">
            <v>9</v>
          </cell>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bbandonate"/>
      <sheetName val="P Num"/>
      <sheetName val="P bil"/>
      <sheetName val="P Full"/>
      <sheetName val="P Distinti"/>
      <sheetName val="P ST Mensile"/>
      <sheetName val="P Service Time"/>
      <sheetName val="Master"/>
      <sheetName val="Elenco DNIS"/>
      <sheetName val="Fatture"/>
      <sheetName val="Giornaliero Maggio"/>
      <sheetName val="Mensile Maggio"/>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row r="4">
          <cell r="C4" t="str">
            <v>%</v>
          </cell>
        </row>
        <row r="5">
          <cell r="C5">
            <v>0</v>
          </cell>
        </row>
        <row r="6">
          <cell r="C6">
            <v>1</v>
          </cell>
        </row>
        <row r="7">
          <cell r="C7">
            <v>2</v>
          </cell>
        </row>
        <row r="8">
          <cell r="C8">
            <v>3</v>
          </cell>
        </row>
        <row r="9">
          <cell r="C9">
            <v>4</v>
          </cell>
        </row>
        <row r="10">
          <cell r="C10">
            <v>5</v>
          </cell>
        </row>
        <row r="11">
          <cell r="C11">
            <v>6</v>
          </cell>
        </row>
        <row r="12">
          <cell r="C12">
            <v>7</v>
          </cell>
        </row>
        <row r="13">
          <cell r="C13">
            <v>8</v>
          </cell>
        </row>
        <row r="14">
          <cell r="C14">
            <v>9</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Mail (2)"/>
      <sheetName val="P Mail"/>
      <sheetName val="P Tel"/>
      <sheetName val="Master"/>
      <sheetName val="Foglio6"/>
      <sheetName val="Telefono"/>
      <sheetName val="Mail"/>
      <sheetName val="Mail per Coda"/>
      <sheetName val="Mensile Aprile"/>
    </sheetNames>
    <sheetDataSet>
      <sheetData sheetId="0"/>
      <sheetData sheetId="1"/>
      <sheetData sheetId="2"/>
      <sheetData sheetId="3"/>
      <sheetData sheetId="4"/>
      <sheetData sheetId="5"/>
      <sheetData sheetId="6"/>
      <sheetData sheetId="7"/>
      <sheetData sheetId="8">
        <row r="6">
          <cell r="E6" t="str">
            <v>Ricevute</v>
          </cell>
          <cell r="F6" t="str">
            <v>Non entrate in ACD</v>
          </cell>
          <cell r="G6" t="str">
            <v>Entrate in ACD</v>
          </cell>
          <cell r="H6" t="str">
            <v>Servite</v>
          </cell>
          <cell r="I6" t="str">
            <v>Abb.ate in ACD</v>
          </cell>
          <cell r="U6" t="str">
            <v>Entrate in ACD</v>
          </cell>
          <cell r="V6" t="str">
            <v>Servite</v>
          </cell>
          <cell r="W6" t="str">
            <v>Abb.ate in ACD</v>
          </cell>
        </row>
        <row r="7">
          <cell r="D7">
            <v>43922</v>
          </cell>
          <cell r="E7">
            <v>350</v>
          </cell>
          <cell r="F7">
            <v>79</v>
          </cell>
          <cell r="G7">
            <v>271</v>
          </cell>
          <cell r="H7">
            <v>257</v>
          </cell>
          <cell r="I7">
            <v>14</v>
          </cell>
          <cell r="T7" t="str">
            <v>Lunedì</v>
          </cell>
          <cell r="U7">
            <v>300.66666666666669</v>
          </cell>
          <cell r="V7">
            <v>258</v>
          </cell>
          <cell r="W7">
            <v>42.666666666666664</v>
          </cell>
        </row>
        <row r="8">
          <cell r="D8">
            <v>43923</v>
          </cell>
          <cell r="E8">
            <v>273</v>
          </cell>
          <cell r="F8">
            <v>60</v>
          </cell>
          <cell r="G8">
            <v>213</v>
          </cell>
          <cell r="H8">
            <v>200</v>
          </cell>
          <cell r="I8">
            <v>13</v>
          </cell>
          <cell r="T8" t="str">
            <v>Martedì</v>
          </cell>
          <cell r="U8">
            <v>316</v>
          </cell>
          <cell r="V8">
            <v>263.75</v>
          </cell>
          <cell r="W8">
            <v>52.25</v>
          </cell>
        </row>
        <row r="9">
          <cell r="D9">
            <v>43924</v>
          </cell>
          <cell r="E9">
            <v>294</v>
          </cell>
          <cell r="F9">
            <v>71</v>
          </cell>
          <cell r="G9">
            <v>223</v>
          </cell>
          <cell r="H9">
            <v>206</v>
          </cell>
          <cell r="I9">
            <v>17</v>
          </cell>
          <cell r="T9" t="str">
            <v>Mercoledì</v>
          </cell>
          <cell r="U9">
            <v>291.39999999999998</v>
          </cell>
          <cell r="V9">
            <v>237.6</v>
          </cell>
          <cell r="W9">
            <v>53.8</v>
          </cell>
        </row>
        <row r="10">
          <cell r="D10">
            <v>43925</v>
          </cell>
          <cell r="E10">
            <v>48</v>
          </cell>
          <cell r="F10">
            <v>7</v>
          </cell>
          <cell r="G10">
            <v>31</v>
          </cell>
          <cell r="H10">
            <v>31</v>
          </cell>
          <cell r="I10">
            <v>0</v>
          </cell>
          <cell r="T10" t="str">
            <v>Giovedì</v>
          </cell>
          <cell r="U10">
            <v>259.60000000000002</v>
          </cell>
          <cell r="V10">
            <v>214</v>
          </cell>
          <cell r="W10">
            <v>45.6</v>
          </cell>
        </row>
        <row r="11">
          <cell r="D11">
            <v>43927</v>
          </cell>
          <cell r="E11">
            <v>301</v>
          </cell>
          <cell r="F11">
            <v>53</v>
          </cell>
          <cell r="G11">
            <v>248</v>
          </cell>
          <cell r="H11">
            <v>242</v>
          </cell>
          <cell r="I11">
            <v>6</v>
          </cell>
          <cell r="T11" t="str">
            <v>Venerdì</v>
          </cell>
          <cell r="U11">
            <v>192.75</v>
          </cell>
          <cell r="V11">
            <v>167.5</v>
          </cell>
          <cell r="W11">
            <v>25.25</v>
          </cell>
        </row>
        <row r="12">
          <cell r="D12">
            <v>43928</v>
          </cell>
          <cell r="E12">
            <v>336</v>
          </cell>
          <cell r="F12">
            <v>64</v>
          </cell>
          <cell r="G12">
            <v>272</v>
          </cell>
          <cell r="H12">
            <v>235</v>
          </cell>
          <cell r="I12">
            <v>37</v>
          </cell>
          <cell r="T12" t="str">
            <v>Sabato</v>
          </cell>
          <cell r="U12">
            <v>18.75</v>
          </cell>
          <cell r="V12">
            <v>18.25</v>
          </cell>
          <cell r="W12">
            <v>0.5</v>
          </cell>
        </row>
        <row r="13">
          <cell r="D13">
            <v>43929</v>
          </cell>
          <cell r="E13">
            <v>317</v>
          </cell>
          <cell r="F13">
            <v>49</v>
          </cell>
          <cell r="G13">
            <v>268</v>
          </cell>
          <cell r="H13">
            <v>192</v>
          </cell>
          <cell r="I13">
            <v>76</v>
          </cell>
        </row>
        <row r="14">
          <cell r="D14">
            <v>43930</v>
          </cell>
          <cell r="E14">
            <v>259</v>
          </cell>
          <cell r="F14">
            <v>48</v>
          </cell>
          <cell r="G14">
            <v>211</v>
          </cell>
          <cell r="H14">
            <v>189</v>
          </cell>
          <cell r="I14">
            <v>22</v>
          </cell>
        </row>
        <row r="15">
          <cell r="D15">
            <v>43931</v>
          </cell>
          <cell r="E15">
            <v>217</v>
          </cell>
          <cell r="F15">
            <v>40</v>
          </cell>
          <cell r="G15">
            <v>177</v>
          </cell>
          <cell r="H15">
            <v>163</v>
          </cell>
          <cell r="I15">
            <v>14</v>
          </cell>
        </row>
        <row r="16">
          <cell r="D16">
            <v>43932</v>
          </cell>
          <cell r="E16">
            <v>33</v>
          </cell>
          <cell r="F16">
            <v>5</v>
          </cell>
          <cell r="G16">
            <v>28</v>
          </cell>
          <cell r="H16">
            <v>26</v>
          </cell>
          <cell r="I16">
            <v>2</v>
          </cell>
        </row>
        <row r="17">
          <cell r="D17">
            <v>43935</v>
          </cell>
          <cell r="E17">
            <v>402</v>
          </cell>
          <cell r="F17">
            <v>79</v>
          </cell>
          <cell r="G17">
            <v>323</v>
          </cell>
          <cell r="H17">
            <v>268</v>
          </cell>
          <cell r="I17">
            <v>55</v>
          </cell>
        </row>
        <row r="18">
          <cell r="D18">
            <v>43936</v>
          </cell>
          <cell r="E18">
            <v>346</v>
          </cell>
          <cell r="F18">
            <v>64</v>
          </cell>
          <cell r="G18">
            <v>282</v>
          </cell>
          <cell r="H18">
            <v>229</v>
          </cell>
          <cell r="I18">
            <v>53</v>
          </cell>
        </row>
        <row r="19">
          <cell r="D19">
            <v>43937</v>
          </cell>
          <cell r="E19">
            <v>386</v>
          </cell>
          <cell r="F19">
            <v>72</v>
          </cell>
          <cell r="G19">
            <v>314</v>
          </cell>
          <cell r="H19">
            <v>224</v>
          </cell>
          <cell r="I19">
            <v>90</v>
          </cell>
        </row>
        <row r="20">
          <cell r="D20">
            <v>43938</v>
          </cell>
          <cell r="E20">
            <v>314</v>
          </cell>
          <cell r="F20">
            <v>55</v>
          </cell>
          <cell r="G20">
            <v>259</v>
          </cell>
          <cell r="H20">
            <v>196</v>
          </cell>
          <cell r="I20">
            <v>63</v>
          </cell>
        </row>
        <row r="21">
          <cell r="D21">
            <v>43939</v>
          </cell>
          <cell r="E21">
            <v>21</v>
          </cell>
          <cell r="F21">
            <v>5</v>
          </cell>
          <cell r="G21">
            <v>16</v>
          </cell>
          <cell r="H21">
            <v>16</v>
          </cell>
          <cell r="I21">
            <v>0</v>
          </cell>
        </row>
        <row r="22">
          <cell r="D22">
            <v>43941</v>
          </cell>
          <cell r="E22">
            <v>338</v>
          </cell>
          <cell r="F22">
            <v>49</v>
          </cell>
          <cell r="G22">
            <v>289</v>
          </cell>
          <cell r="H22">
            <v>245</v>
          </cell>
          <cell r="I22">
            <v>44</v>
          </cell>
        </row>
        <row r="23">
          <cell r="D23">
            <v>43942</v>
          </cell>
          <cell r="E23">
            <v>433</v>
          </cell>
          <cell r="F23">
            <v>52</v>
          </cell>
          <cell r="G23">
            <v>381</v>
          </cell>
          <cell r="H23">
            <v>329</v>
          </cell>
          <cell r="I23">
            <v>52</v>
          </cell>
        </row>
        <row r="24">
          <cell r="D24">
            <v>43943</v>
          </cell>
          <cell r="E24">
            <v>330</v>
          </cell>
          <cell r="F24">
            <v>48</v>
          </cell>
          <cell r="G24">
            <v>282</v>
          </cell>
          <cell r="H24">
            <v>248</v>
          </cell>
          <cell r="I24">
            <v>34</v>
          </cell>
        </row>
        <row r="25">
          <cell r="D25">
            <v>43944</v>
          </cell>
          <cell r="E25">
            <v>341</v>
          </cell>
          <cell r="F25">
            <v>59</v>
          </cell>
          <cell r="G25">
            <v>282</v>
          </cell>
          <cell r="H25">
            <v>241</v>
          </cell>
          <cell r="I25">
            <v>41</v>
          </cell>
        </row>
        <row r="26">
          <cell r="D26">
            <v>43945</v>
          </cell>
          <cell r="E26">
            <v>138</v>
          </cell>
          <cell r="F26">
            <v>26</v>
          </cell>
          <cell r="G26">
            <v>112</v>
          </cell>
          <cell r="H26">
            <v>105</v>
          </cell>
          <cell r="I26">
            <v>7</v>
          </cell>
        </row>
        <row r="27">
          <cell r="D27">
            <v>43948</v>
          </cell>
          <cell r="E27">
            <v>439</v>
          </cell>
          <cell r="F27">
            <v>74</v>
          </cell>
          <cell r="G27">
            <v>365</v>
          </cell>
          <cell r="H27">
            <v>287</v>
          </cell>
          <cell r="I27">
            <v>78</v>
          </cell>
        </row>
        <row r="28">
          <cell r="D28">
            <v>43949</v>
          </cell>
          <cell r="E28">
            <v>353</v>
          </cell>
          <cell r="F28">
            <v>65</v>
          </cell>
          <cell r="G28">
            <v>288</v>
          </cell>
          <cell r="H28">
            <v>223</v>
          </cell>
          <cell r="I28">
            <v>65</v>
          </cell>
        </row>
        <row r="29">
          <cell r="D29">
            <v>43950</v>
          </cell>
          <cell r="E29">
            <v>423</v>
          </cell>
          <cell r="F29">
            <v>69</v>
          </cell>
          <cell r="G29">
            <v>354</v>
          </cell>
          <cell r="H29">
            <v>262</v>
          </cell>
          <cell r="I29">
            <v>92</v>
          </cell>
        </row>
        <row r="30">
          <cell r="D30">
            <v>43951</v>
          </cell>
          <cell r="E30">
            <v>343</v>
          </cell>
          <cell r="F30">
            <v>65</v>
          </cell>
          <cell r="G30">
            <v>278</v>
          </cell>
          <cell r="H30">
            <v>216</v>
          </cell>
          <cell r="I30">
            <v>62</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54F1-0D0D-4657-8DC1-F1888287FE9D}">
  <sheetPr>
    <tabColor theme="1"/>
  </sheetPr>
  <dimension ref="B3:E13"/>
  <sheetViews>
    <sheetView showGridLines="0" workbookViewId="0">
      <selection activeCell="D15" sqref="D15"/>
    </sheetView>
  </sheetViews>
  <sheetFormatPr defaultRowHeight="14.4" x14ac:dyDescent="0.3"/>
  <cols>
    <col min="2" max="2" width="8.6640625" customWidth="1"/>
    <col min="3" max="3" width="4.6640625" customWidth="1"/>
    <col min="4" max="4" width="28.33203125" style="14" bestFit="1" customWidth="1"/>
    <col min="5" max="5" width="122.6640625" customWidth="1"/>
  </cols>
  <sheetData>
    <row r="3" spans="2:5" ht="31.2" x14ac:dyDescent="0.3">
      <c r="D3" s="1" t="s">
        <v>0</v>
      </c>
      <c r="E3" s="1" t="s">
        <v>1</v>
      </c>
    </row>
    <row r="4" spans="2:5" ht="28.8" x14ac:dyDescent="0.3">
      <c r="D4" s="2" t="s">
        <v>2</v>
      </c>
      <c r="E4" s="3" t="s">
        <v>3</v>
      </c>
    </row>
    <row r="5" spans="2:5" ht="28.8" x14ac:dyDescent="0.3">
      <c r="D5" s="2" t="s">
        <v>4</v>
      </c>
      <c r="E5" s="3" t="s">
        <v>5</v>
      </c>
    </row>
    <row r="6" spans="2:5" x14ac:dyDescent="0.3">
      <c r="D6" s="2" t="s">
        <v>6</v>
      </c>
      <c r="E6" s="3" t="s">
        <v>7</v>
      </c>
    </row>
    <row r="7" spans="2:5" x14ac:dyDescent="0.3">
      <c r="B7" s="4"/>
      <c r="C7" s="5"/>
      <c r="D7" s="2" t="s">
        <v>8</v>
      </c>
      <c r="E7" s="3" t="s">
        <v>9</v>
      </c>
    </row>
    <row r="8" spans="2:5" x14ac:dyDescent="0.3">
      <c r="B8" s="6"/>
      <c r="C8" s="7"/>
      <c r="D8" s="2" t="s">
        <v>10</v>
      </c>
      <c r="E8" s="3" t="s">
        <v>11</v>
      </c>
    </row>
    <row r="9" spans="2:5" ht="28.8" x14ac:dyDescent="0.3">
      <c r="B9" s="8"/>
      <c r="C9" s="9"/>
      <c r="D9" s="2" t="s">
        <v>12</v>
      </c>
      <c r="E9" s="3" t="s">
        <v>13</v>
      </c>
    </row>
    <row r="10" spans="2:5" x14ac:dyDescent="0.3">
      <c r="B10" s="10"/>
      <c r="C10" s="11"/>
      <c r="D10" s="2" t="s">
        <v>14</v>
      </c>
      <c r="E10" s="3" t="s">
        <v>15</v>
      </c>
    </row>
    <row r="11" spans="2:5" x14ac:dyDescent="0.3">
      <c r="B11" s="12"/>
      <c r="C11" s="13"/>
      <c r="D11" s="2" t="s">
        <v>16</v>
      </c>
      <c r="E11" s="3" t="s">
        <v>17</v>
      </c>
    </row>
    <row r="12" spans="2:5" x14ac:dyDescent="0.3">
      <c r="D12" s="2" t="s">
        <v>18</v>
      </c>
      <c r="E12" s="3" t="s">
        <v>19</v>
      </c>
    </row>
    <row r="13" spans="2:5" ht="43.2" x14ac:dyDescent="0.3">
      <c r="D13" s="2" t="s">
        <v>20</v>
      </c>
      <c r="E13" s="3" t="s">
        <v>21</v>
      </c>
    </row>
  </sheetData>
  <mergeCells count="2">
    <mergeCell ref="B7:B9"/>
    <mergeCell ref="B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70DEE-67C6-4E8B-9873-81914028ED78}">
  <sheetPr>
    <tabColor rgb="FFFF9900"/>
  </sheetPr>
  <dimension ref="C2:W35"/>
  <sheetViews>
    <sheetView showGridLines="0" tabSelected="1" zoomScaleNormal="100" workbookViewId="0">
      <selection activeCell="P22" sqref="P22"/>
    </sheetView>
  </sheetViews>
  <sheetFormatPr defaultColWidth="9.109375" defaultRowHeight="15" customHeight="1" x14ac:dyDescent="0.25"/>
  <cols>
    <col min="1" max="1" width="9.109375" style="93"/>
    <col min="2" max="2" width="3.5546875" style="93" customWidth="1"/>
    <col min="3" max="3" width="11.88671875" style="93" customWidth="1"/>
    <col min="4" max="4" width="17.44140625" style="93" bestFit="1" customWidth="1"/>
    <col min="5" max="12" width="9.109375" style="93"/>
    <col min="13" max="13" width="5.109375" style="93" bestFit="1" customWidth="1"/>
    <col min="14" max="14" width="10.5546875" style="93" customWidth="1"/>
    <col min="15" max="16384" width="9.109375" style="93"/>
  </cols>
  <sheetData>
    <row r="2" spans="3:23" ht="30" customHeight="1" x14ac:dyDescent="0.25"/>
    <row r="3" spans="3:23" ht="42" customHeight="1" thickBot="1" x14ac:dyDescent="0.3">
      <c r="N3" s="94" t="s">
        <v>135</v>
      </c>
      <c r="O3" s="94"/>
    </row>
    <row r="4" spans="3:23" ht="30" customHeight="1" thickBot="1" x14ac:dyDescent="0.3">
      <c r="C4" s="95" t="s">
        <v>136</v>
      </c>
      <c r="D4" s="96"/>
      <c r="E4" s="96"/>
      <c r="F4" s="96"/>
      <c r="G4" s="96"/>
      <c r="H4" s="96"/>
      <c r="I4" s="96"/>
      <c r="J4" s="96"/>
      <c r="K4" s="96"/>
      <c r="L4" s="97"/>
      <c r="N4" s="98" t="s">
        <v>137</v>
      </c>
      <c r="O4" s="98" t="s">
        <v>138</v>
      </c>
      <c r="P4" s="99">
        <v>0.3</v>
      </c>
      <c r="T4" s="100" t="s">
        <v>139</v>
      </c>
      <c r="U4" s="101"/>
      <c r="V4" s="101"/>
      <c r="W4" s="102"/>
    </row>
    <row r="5" spans="3:23" ht="15" customHeight="1" thickBot="1" x14ac:dyDescent="0.3">
      <c r="F5" s="103"/>
      <c r="G5" s="104"/>
      <c r="H5" s="105"/>
      <c r="I5" s="106"/>
      <c r="J5" s="107"/>
      <c r="K5" s="108" t="s">
        <v>140</v>
      </c>
      <c r="L5" s="109" t="s">
        <v>141</v>
      </c>
      <c r="N5" s="110">
        <v>208</v>
      </c>
      <c r="O5" s="110">
        <v>50</v>
      </c>
      <c r="T5" s="111"/>
      <c r="U5" s="112"/>
      <c r="V5" s="112"/>
      <c r="W5" s="113"/>
    </row>
    <row r="6" spans="3:23" ht="51" customHeight="1" thickBot="1" x14ac:dyDescent="0.3">
      <c r="C6" s="114" t="s">
        <v>142</v>
      </c>
      <c r="D6" s="115" t="s">
        <v>143</v>
      </c>
      <c r="E6" s="116" t="s">
        <v>8</v>
      </c>
      <c r="F6" s="117" t="s">
        <v>10</v>
      </c>
      <c r="G6" s="118" t="s">
        <v>12</v>
      </c>
      <c r="H6" s="119" t="s">
        <v>14</v>
      </c>
      <c r="I6" s="120" t="s">
        <v>144</v>
      </c>
      <c r="J6" s="121" t="s">
        <v>18</v>
      </c>
      <c r="K6" s="122"/>
      <c r="L6" s="123"/>
      <c r="N6" s="124" t="s">
        <v>145</v>
      </c>
      <c r="T6" s="125" t="s">
        <v>146</v>
      </c>
      <c r="U6" s="126" t="s">
        <v>12</v>
      </c>
      <c r="V6" s="127" t="s">
        <v>14</v>
      </c>
      <c r="W6" s="128" t="s">
        <v>144</v>
      </c>
    </row>
    <row r="7" spans="3:23" ht="15" customHeight="1" x14ac:dyDescent="0.25">
      <c r="C7" s="129" t="str">
        <f t="shared" ref="C7:C30" si="0">TEXT(D7,"gggg")</f>
        <v>mercoledì</v>
      </c>
      <c r="D7" s="130">
        <v>43922</v>
      </c>
      <c r="E7" s="131">
        <v>350</v>
      </c>
      <c r="F7" s="131">
        <v>79</v>
      </c>
      <c r="G7" s="131">
        <v>271</v>
      </c>
      <c r="H7" s="132">
        <v>257</v>
      </c>
      <c r="I7" s="132">
        <v>14</v>
      </c>
      <c r="J7" s="132">
        <v>243</v>
      </c>
      <c r="K7" s="133">
        <f t="shared" ref="K7:K30" si="1">IFERROR(J7/H7,"")</f>
        <v>0.94552529182879375</v>
      </c>
      <c r="L7" s="134">
        <f t="shared" ref="L7:L30" si="2">IFERROR(I7/G7,"")</f>
        <v>5.1660516605166053E-2</v>
      </c>
      <c r="N7" s="135">
        <f>G7/(IF(C7="sabato",$O$5,$N$5))-1</f>
        <v>0.30288461538461542</v>
      </c>
      <c r="T7" s="136" t="s">
        <v>147</v>
      </c>
      <c r="U7" s="137">
        <v>300.66666666666669</v>
      </c>
      <c r="V7" s="137">
        <v>258</v>
      </c>
      <c r="W7" s="138">
        <v>42.666666666666664</v>
      </c>
    </row>
    <row r="8" spans="3:23" ht="15" customHeight="1" x14ac:dyDescent="0.25">
      <c r="C8" s="129" t="str">
        <f t="shared" si="0"/>
        <v>giovedì</v>
      </c>
      <c r="D8" s="130">
        <v>43923</v>
      </c>
      <c r="E8" s="131">
        <v>273</v>
      </c>
      <c r="F8" s="131">
        <v>60</v>
      </c>
      <c r="G8" s="131">
        <v>213</v>
      </c>
      <c r="H8" s="132">
        <v>200</v>
      </c>
      <c r="I8" s="132">
        <v>13</v>
      </c>
      <c r="J8" s="132">
        <v>187</v>
      </c>
      <c r="K8" s="133">
        <f t="shared" si="1"/>
        <v>0.93500000000000005</v>
      </c>
      <c r="L8" s="134">
        <f t="shared" si="2"/>
        <v>6.1032863849765258E-2</v>
      </c>
      <c r="N8" s="135">
        <f t="shared" ref="N8:N30" si="3">G8/(IF(C8="sabato",$O$5,$N$5))-1</f>
        <v>2.4038461538461453E-2</v>
      </c>
      <c r="T8" s="136" t="s">
        <v>148</v>
      </c>
      <c r="U8" s="137">
        <v>316</v>
      </c>
      <c r="V8" s="137">
        <v>263.75</v>
      </c>
      <c r="W8" s="138">
        <v>52.25</v>
      </c>
    </row>
    <row r="9" spans="3:23" ht="15" customHeight="1" x14ac:dyDescent="0.25">
      <c r="C9" s="129" t="str">
        <f t="shared" si="0"/>
        <v>venerdì</v>
      </c>
      <c r="D9" s="130">
        <v>43924</v>
      </c>
      <c r="E9" s="131">
        <v>294</v>
      </c>
      <c r="F9" s="131">
        <v>71</v>
      </c>
      <c r="G9" s="131">
        <v>223</v>
      </c>
      <c r="H9" s="132">
        <v>206</v>
      </c>
      <c r="I9" s="132">
        <v>17</v>
      </c>
      <c r="J9" s="132">
        <v>191</v>
      </c>
      <c r="K9" s="133">
        <f t="shared" si="1"/>
        <v>0.92718446601941751</v>
      </c>
      <c r="L9" s="134">
        <f t="shared" si="2"/>
        <v>7.623318385650224E-2</v>
      </c>
      <c r="N9" s="135">
        <f t="shared" si="3"/>
        <v>7.2115384615384581E-2</v>
      </c>
      <c r="T9" s="136" t="s">
        <v>149</v>
      </c>
      <c r="U9" s="137">
        <v>291.39999999999998</v>
      </c>
      <c r="V9" s="137">
        <v>237.6</v>
      </c>
      <c r="W9" s="138">
        <v>53.8</v>
      </c>
    </row>
    <row r="10" spans="3:23" ht="15" customHeight="1" x14ac:dyDescent="0.25">
      <c r="C10" s="129" t="str">
        <f t="shared" si="0"/>
        <v>sabato</v>
      </c>
      <c r="D10" s="130">
        <v>43925</v>
      </c>
      <c r="E10" s="131">
        <v>48</v>
      </c>
      <c r="F10" s="131">
        <v>7</v>
      </c>
      <c r="G10" s="131">
        <v>31</v>
      </c>
      <c r="H10" s="132">
        <v>31</v>
      </c>
      <c r="I10" s="132">
        <v>0</v>
      </c>
      <c r="J10" s="132">
        <v>31</v>
      </c>
      <c r="K10" s="133">
        <f t="shared" si="1"/>
        <v>1</v>
      </c>
      <c r="L10" s="134">
        <f t="shared" si="2"/>
        <v>0</v>
      </c>
      <c r="N10" s="135">
        <f t="shared" si="3"/>
        <v>-0.38</v>
      </c>
      <c r="T10" s="136" t="s">
        <v>150</v>
      </c>
      <c r="U10" s="137">
        <v>259.60000000000002</v>
      </c>
      <c r="V10" s="137">
        <v>214</v>
      </c>
      <c r="W10" s="138">
        <v>45.6</v>
      </c>
    </row>
    <row r="11" spans="3:23" ht="15" customHeight="1" x14ac:dyDescent="0.25">
      <c r="C11" s="129" t="str">
        <f t="shared" si="0"/>
        <v>lunedì</v>
      </c>
      <c r="D11" s="130">
        <v>43927</v>
      </c>
      <c r="E11" s="131">
        <v>301</v>
      </c>
      <c r="F11" s="131">
        <v>53</v>
      </c>
      <c r="G11" s="131">
        <v>248</v>
      </c>
      <c r="H11" s="132">
        <v>242</v>
      </c>
      <c r="I11" s="132">
        <v>6</v>
      </c>
      <c r="J11" s="132">
        <v>236</v>
      </c>
      <c r="K11" s="133">
        <f t="shared" si="1"/>
        <v>0.97520661157024791</v>
      </c>
      <c r="L11" s="134">
        <f t="shared" si="2"/>
        <v>2.4193548387096774E-2</v>
      </c>
      <c r="N11" s="135">
        <f t="shared" si="3"/>
        <v>0.19230769230769229</v>
      </c>
      <c r="T11" s="136" t="s">
        <v>151</v>
      </c>
      <c r="U11" s="137">
        <v>192.75</v>
      </c>
      <c r="V11" s="137">
        <v>167.5</v>
      </c>
      <c r="W11" s="138">
        <v>25.25</v>
      </c>
    </row>
    <row r="12" spans="3:23" ht="15" customHeight="1" thickBot="1" x14ac:dyDescent="0.3">
      <c r="C12" s="129" t="str">
        <f t="shared" si="0"/>
        <v>martedì</v>
      </c>
      <c r="D12" s="130">
        <v>43928</v>
      </c>
      <c r="E12" s="131">
        <v>336</v>
      </c>
      <c r="F12" s="131">
        <v>64</v>
      </c>
      <c r="G12" s="131">
        <v>272</v>
      </c>
      <c r="H12" s="132">
        <v>235</v>
      </c>
      <c r="I12" s="132">
        <v>37</v>
      </c>
      <c r="J12" s="132">
        <v>203</v>
      </c>
      <c r="K12" s="133">
        <f t="shared" si="1"/>
        <v>0.86382978723404258</v>
      </c>
      <c r="L12" s="134">
        <f t="shared" si="2"/>
        <v>0.13602941176470587</v>
      </c>
      <c r="N12" s="135">
        <f>G12/(IF(C12="sabato",$O$5,$N$5))-1</f>
        <v>0.30769230769230771</v>
      </c>
      <c r="T12" s="139" t="s">
        <v>138</v>
      </c>
      <c r="U12" s="140">
        <v>18.75</v>
      </c>
      <c r="V12" s="140">
        <v>18.25</v>
      </c>
      <c r="W12" s="141">
        <v>0.5</v>
      </c>
    </row>
    <row r="13" spans="3:23" ht="15" customHeight="1" x14ac:dyDescent="0.25">
      <c r="C13" s="129" t="str">
        <f t="shared" si="0"/>
        <v>mercoledì</v>
      </c>
      <c r="D13" s="130">
        <v>43929</v>
      </c>
      <c r="E13" s="131">
        <v>317</v>
      </c>
      <c r="F13" s="131">
        <v>49</v>
      </c>
      <c r="G13" s="131">
        <v>268</v>
      </c>
      <c r="H13" s="132">
        <v>192</v>
      </c>
      <c r="I13" s="132">
        <v>76</v>
      </c>
      <c r="J13" s="132">
        <v>147</v>
      </c>
      <c r="K13" s="133">
        <f t="shared" si="1"/>
        <v>0.765625</v>
      </c>
      <c r="L13" s="134">
        <f t="shared" si="2"/>
        <v>0.28358208955223879</v>
      </c>
      <c r="N13" s="135">
        <f t="shared" si="3"/>
        <v>0.28846153846153855</v>
      </c>
    </row>
    <row r="14" spans="3:23" ht="15" customHeight="1" x14ac:dyDescent="0.25">
      <c r="C14" s="129" t="str">
        <f t="shared" si="0"/>
        <v>giovedì</v>
      </c>
      <c r="D14" s="130">
        <v>43930</v>
      </c>
      <c r="E14" s="131">
        <v>259</v>
      </c>
      <c r="F14" s="131">
        <v>48</v>
      </c>
      <c r="G14" s="131">
        <v>211</v>
      </c>
      <c r="H14" s="132">
        <v>189</v>
      </c>
      <c r="I14" s="132">
        <v>22</v>
      </c>
      <c r="J14" s="132">
        <v>159</v>
      </c>
      <c r="K14" s="133">
        <f t="shared" si="1"/>
        <v>0.84126984126984128</v>
      </c>
      <c r="L14" s="134">
        <f t="shared" si="2"/>
        <v>0.10426540284360189</v>
      </c>
      <c r="N14" s="135">
        <f t="shared" si="3"/>
        <v>1.4423076923076872E-2</v>
      </c>
    </row>
    <row r="15" spans="3:23" ht="15" customHeight="1" x14ac:dyDescent="0.25">
      <c r="C15" s="129" t="str">
        <f t="shared" si="0"/>
        <v>venerdì</v>
      </c>
      <c r="D15" s="130">
        <v>43931</v>
      </c>
      <c r="E15" s="131">
        <v>217</v>
      </c>
      <c r="F15" s="131">
        <v>40</v>
      </c>
      <c r="G15" s="131">
        <v>177</v>
      </c>
      <c r="H15" s="132">
        <v>163</v>
      </c>
      <c r="I15" s="132">
        <v>14</v>
      </c>
      <c r="J15" s="132">
        <v>149</v>
      </c>
      <c r="K15" s="133">
        <f t="shared" si="1"/>
        <v>0.91411042944785281</v>
      </c>
      <c r="L15" s="134">
        <f t="shared" si="2"/>
        <v>7.909604519774012E-2</v>
      </c>
      <c r="N15" s="135">
        <f t="shared" si="3"/>
        <v>-0.14903846153846156</v>
      </c>
    </row>
    <row r="16" spans="3:23" ht="15" customHeight="1" x14ac:dyDescent="0.25">
      <c r="C16" s="129" t="str">
        <f t="shared" si="0"/>
        <v>sabato</v>
      </c>
      <c r="D16" s="130">
        <v>43932</v>
      </c>
      <c r="E16" s="131">
        <v>33</v>
      </c>
      <c r="F16" s="131">
        <v>5</v>
      </c>
      <c r="G16" s="131">
        <v>28</v>
      </c>
      <c r="H16" s="132">
        <v>26</v>
      </c>
      <c r="I16" s="132">
        <v>2</v>
      </c>
      <c r="J16" s="132">
        <v>24</v>
      </c>
      <c r="K16" s="133">
        <f t="shared" si="1"/>
        <v>0.92307692307692313</v>
      </c>
      <c r="L16" s="134">
        <f t="shared" si="2"/>
        <v>7.1428571428571425E-2</v>
      </c>
      <c r="N16" s="142">
        <f t="shared" si="3"/>
        <v>-0.43999999999999995</v>
      </c>
    </row>
    <row r="17" spans="3:15" ht="15" customHeight="1" x14ac:dyDescent="0.25">
      <c r="C17" s="129" t="str">
        <f t="shared" si="0"/>
        <v>martedì</v>
      </c>
      <c r="D17" s="130">
        <v>43935</v>
      </c>
      <c r="E17" s="131">
        <v>402</v>
      </c>
      <c r="F17" s="131">
        <v>79</v>
      </c>
      <c r="G17" s="131">
        <v>323</v>
      </c>
      <c r="H17" s="132">
        <v>268</v>
      </c>
      <c r="I17" s="132">
        <v>55</v>
      </c>
      <c r="J17" s="132">
        <v>231</v>
      </c>
      <c r="K17" s="133">
        <f t="shared" si="1"/>
        <v>0.86194029850746268</v>
      </c>
      <c r="L17" s="134">
        <f t="shared" si="2"/>
        <v>0.17027863777089783</v>
      </c>
      <c r="N17" s="135">
        <f t="shared" si="3"/>
        <v>0.55288461538461542</v>
      </c>
    </row>
    <row r="18" spans="3:15" ht="15" customHeight="1" x14ac:dyDescent="0.25">
      <c r="C18" s="129" t="str">
        <f t="shared" si="0"/>
        <v>mercoledì</v>
      </c>
      <c r="D18" s="130">
        <v>43936</v>
      </c>
      <c r="E18" s="131">
        <v>346</v>
      </c>
      <c r="F18" s="131">
        <v>64</v>
      </c>
      <c r="G18" s="131">
        <v>282</v>
      </c>
      <c r="H18" s="132">
        <v>229</v>
      </c>
      <c r="I18" s="132">
        <v>53</v>
      </c>
      <c r="J18" s="132">
        <v>199</v>
      </c>
      <c r="K18" s="133">
        <f t="shared" si="1"/>
        <v>0.86899563318777295</v>
      </c>
      <c r="L18" s="134">
        <f t="shared" si="2"/>
        <v>0.18794326241134751</v>
      </c>
      <c r="N18" s="135">
        <f t="shared" si="3"/>
        <v>0.35576923076923084</v>
      </c>
    </row>
    <row r="19" spans="3:15" ht="15" customHeight="1" x14ac:dyDescent="0.25">
      <c r="C19" s="129" t="str">
        <f t="shared" si="0"/>
        <v>giovedì</v>
      </c>
      <c r="D19" s="130">
        <v>43937</v>
      </c>
      <c r="E19" s="131">
        <v>386</v>
      </c>
      <c r="F19" s="131">
        <v>72</v>
      </c>
      <c r="G19" s="131">
        <v>314</v>
      </c>
      <c r="H19" s="132">
        <v>224</v>
      </c>
      <c r="I19" s="132">
        <v>90</v>
      </c>
      <c r="J19" s="132">
        <v>175</v>
      </c>
      <c r="K19" s="133">
        <f t="shared" si="1"/>
        <v>0.78125</v>
      </c>
      <c r="L19" s="134">
        <f t="shared" si="2"/>
        <v>0.28662420382165604</v>
      </c>
      <c r="N19" s="135">
        <f t="shared" si="3"/>
        <v>0.50961538461538458</v>
      </c>
    </row>
    <row r="20" spans="3:15" ht="15" customHeight="1" x14ac:dyDescent="0.25">
      <c r="C20" s="129" t="str">
        <f t="shared" si="0"/>
        <v>venerdì</v>
      </c>
      <c r="D20" s="130">
        <v>43938</v>
      </c>
      <c r="E20" s="131">
        <v>314</v>
      </c>
      <c r="F20" s="131">
        <v>55</v>
      </c>
      <c r="G20" s="131">
        <v>259</v>
      </c>
      <c r="H20" s="132">
        <v>196</v>
      </c>
      <c r="I20" s="132">
        <v>63</v>
      </c>
      <c r="J20" s="132">
        <v>155</v>
      </c>
      <c r="K20" s="133">
        <f t="shared" si="1"/>
        <v>0.79081632653061229</v>
      </c>
      <c r="L20" s="134">
        <f t="shared" si="2"/>
        <v>0.24324324324324326</v>
      </c>
      <c r="N20" s="135">
        <f t="shared" si="3"/>
        <v>0.24519230769230771</v>
      </c>
    </row>
    <row r="21" spans="3:15" ht="15" customHeight="1" x14ac:dyDescent="0.25">
      <c r="C21" s="129" t="str">
        <f t="shared" si="0"/>
        <v>sabato</v>
      </c>
      <c r="D21" s="130">
        <v>43939</v>
      </c>
      <c r="E21" s="131">
        <v>21</v>
      </c>
      <c r="F21" s="131">
        <v>5</v>
      </c>
      <c r="G21" s="131">
        <v>16</v>
      </c>
      <c r="H21" s="132">
        <v>16</v>
      </c>
      <c r="I21" s="132">
        <v>0</v>
      </c>
      <c r="J21" s="132">
        <v>16</v>
      </c>
      <c r="K21" s="133">
        <f t="shared" si="1"/>
        <v>1</v>
      </c>
      <c r="L21" s="134">
        <f t="shared" si="2"/>
        <v>0</v>
      </c>
      <c r="N21" s="135">
        <f>G21/(IF(C21="sabato",$O$5,$N$5))-1</f>
        <v>-0.67999999999999994</v>
      </c>
    </row>
    <row r="22" spans="3:15" ht="15" customHeight="1" x14ac:dyDescent="0.25">
      <c r="C22" s="129" t="str">
        <f t="shared" si="0"/>
        <v>lunedì</v>
      </c>
      <c r="D22" s="130">
        <v>43941</v>
      </c>
      <c r="E22" s="131">
        <v>338</v>
      </c>
      <c r="F22" s="131">
        <v>49</v>
      </c>
      <c r="G22" s="131">
        <v>289</v>
      </c>
      <c r="H22" s="132">
        <v>245</v>
      </c>
      <c r="I22" s="132">
        <v>44</v>
      </c>
      <c r="J22" s="132">
        <v>211</v>
      </c>
      <c r="K22" s="133">
        <f t="shared" si="1"/>
        <v>0.86122448979591837</v>
      </c>
      <c r="L22" s="134">
        <f t="shared" si="2"/>
        <v>0.15224913494809689</v>
      </c>
      <c r="N22" s="135">
        <f t="shared" si="3"/>
        <v>0.38942307692307687</v>
      </c>
    </row>
    <row r="23" spans="3:15" ht="15" customHeight="1" x14ac:dyDescent="0.25">
      <c r="C23" s="129" t="str">
        <f t="shared" si="0"/>
        <v>martedì</v>
      </c>
      <c r="D23" s="130">
        <v>43942</v>
      </c>
      <c r="E23" s="131">
        <v>433</v>
      </c>
      <c r="F23" s="131">
        <v>52</v>
      </c>
      <c r="G23" s="131">
        <v>381</v>
      </c>
      <c r="H23" s="132">
        <v>329</v>
      </c>
      <c r="I23" s="132">
        <v>52</v>
      </c>
      <c r="J23" s="132">
        <v>284</v>
      </c>
      <c r="K23" s="133">
        <f t="shared" si="1"/>
        <v>0.86322188449848025</v>
      </c>
      <c r="L23" s="134">
        <f t="shared" si="2"/>
        <v>0.13648293963254593</v>
      </c>
      <c r="N23" s="135">
        <f t="shared" si="3"/>
        <v>0.83173076923076916</v>
      </c>
    </row>
    <row r="24" spans="3:15" ht="15" customHeight="1" x14ac:dyDescent="0.25">
      <c r="C24" s="129" t="str">
        <f t="shared" si="0"/>
        <v>mercoledì</v>
      </c>
      <c r="D24" s="130">
        <v>43943</v>
      </c>
      <c r="E24" s="131">
        <v>330</v>
      </c>
      <c r="F24" s="131">
        <v>48</v>
      </c>
      <c r="G24" s="131">
        <v>282</v>
      </c>
      <c r="H24" s="132">
        <v>248</v>
      </c>
      <c r="I24" s="132">
        <v>34</v>
      </c>
      <c r="J24" s="132">
        <v>223</v>
      </c>
      <c r="K24" s="133">
        <f t="shared" si="1"/>
        <v>0.89919354838709675</v>
      </c>
      <c r="L24" s="134">
        <f t="shared" si="2"/>
        <v>0.12056737588652482</v>
      </c>
      <c r="N24" s="135">
        <f t="shared" si="3"/>
        <v>0.35576923076923084</v>
      </c>
    </row>
    <row r="25" spans="3:15" ht="15" customHeight="1" x14ac:dyDescent="0.25">
      <c r="C25" s="129" t="str">
        <f t="shared" si="0"/>
        <v>giovedì</v>
      </c>
      <c r="D25" s="130">
        <v>43944</v>
      </c>
      <c r="E25" s="131">
        <v>341</v>
      </c>
      <c r="F25" s="131">
        <v>59</v>
      </c>
      <c r="G25" s="131">
        <v>282</v>
      </c>
      <c r="H25" s="132">
        <v>241</v>
      </c>
      <c r="I25" s="132">
        <v>41</v>
      </c>
      <c r="J25" s="132">
        <v>213</v>
      </c>
      <c r="K25" s="133">
        <f t="shared" si="1"/>
        <v>0.88381742738589208</v>
      </c>
      <c r="L25" s="134">
        <f t="shared" si="2"/>
        <v>0.1453900709219858</v>
      </c>
      <c r="N25" s="135">
        <f t="shared" si="3"/>
        <v>0.35576923076923084</v>
      </c>
    </row>
    <row r="26" spans="3:15" ht="15" customHeight="1" x14ac:dyDescent="0.25">
      <c r="C26" s="129" t="str">
        <f t="shared" si="0"/>
        <v>venerdì</v>
      </c>
      <c r="D26" s="130">
        <v>43945</v>
      </c>
      <c r="E26" s="131">
        <v>138</v>
      </c>
      <c r="F26" s="131">
        <v>26</v>
      </c>
      <c r="G26" s="131">
        <v>112</v>
      </c>
      <c r="H26" s="132">
        <v>105</v>
      </c>
      <c r="I26" s="132">
        <v>7</v>
      </c>
      <c r="J26" s="132">
        <v>103</v>
      </c>
      <c r="K26" s="133">
        <f t="shared" si="1"/>
        <v>0.98095238095238091</v>
      </c>
      <c r="L26" s="134">
        <f t="shared" si="2"/>
        <v>6.25E-2</v>
      </c>
      <c r="N26" s="135">
        <f t="shared" si="3"/>
        <v>-0.46153846153846156</v>
      </c>
    </row>
    <row r="27" spans="3:15" ht="15" customHeight="1" x14ac:dyDescent="0.25">
      <c r="C27" s="129" t="str">
        <f t="shared" si="0"/>
        <v>lunedì</v>
      </c>
      <c r="D27" s="130">
        <v>43948</v>
      </c>
      <c r="E27" s="131">
        <v>439</v>
      </c>
      <c r="F27" s="131">
        <v>74</v>
      </c>
      <c r="G27" s="131">
        <v>365</v>
      </c>
      <c r="H27" s="132">
        <v>287</v>
      </c>
      <c r="I27" s="132">
        <v>78</v>
      </c>
      <c r="J27" s="132">
        <v>232</v>
      </c>
      <c r="K27" s="133">
        <f t="shared" si="1"/>
        <v>0.80836236933797911</v>
      </c>
      <c r="L27" s="134">
        <f t="shared" si="2"/>
        <v>0.21369863013698631</v>
      </c>
      <c r="N27" s="135">
        <f t="shared" si="3"/>
        <v>0.75480769230769229</v>
      </c>
    </row>
    <row r="28" spans="3:15" ht="15" customHeight="1" x14ac:dyDescent="0.25">
      <c r="C28" s="129" t="str">
        <f t="shared" si="0"/>
        <v>martedì</v>
      </c>
      <c r="D28" s="130">
        <v>43949</v>
      </c>
      <c r="E28" s="131">
        <v>353</v>
      </c>
      <c r="F28" s="131">
        <v>65</v>
      </c>
      <c r="G28" s="131">
        <v>288</v>
      </c>
      <c r="H28" s="132">
        <v>223</v>
      </c>
      <c r="I28" s="132">
        <v>65</v>
      </c>
      <c r="J28" s="132">
        <v>173</v>
      </c>
      <c r="K28" s="133">
        <f t="shared" si="1"/>
        <v>0.77578475336322872</v>
      </c>
      <c r="L28" s="134">
        <f t="shared" si="2"/>
        <v>0.22569444444444445</v>
      </c>
      <c r="N28" s="135">
        <f t="shared" si="3"/>
        <v>0.38461538461538458</v>
      </c>
    </row>
    <row r="29" spans="3:15" ht="15" customHeight="1" x14ac:dyDescent="0.25">
      <c r="C29" s="143" t="str">
        <f t="shared" si="0"/>
        <v>mercoledì</v>
      </c>
      <c r="D29" s="130">
        <v>43950</v>
      </c>
      <c r="E29" s="132">
        <v>423</v>
      </c>
      <c r="F29" s="132">
        <v>69</v>
      </c>
      <c r="G29" s="132">
        <v>354</v>
      </c>
      <c r="H29" s="132">
        <v>262</v>
      </c>
      <c r="I29" s="132">
        <v>92</v>
      </c>
      <c r="J29" s="132">
        <v>217</v>
      </c>
      <c r="K29" s="133">
        <f t="shared" si="1"/>
        <v>0.8282442748091603</v>
      </c>
      <c r="L29" s="134">
        <f t="shared" si="2"/>
        <v>0.25988700564971751</v>
      </c>
      <c r="N29" s="135">
        <f t="shared" si="3"/>
        <v>0.70192307692307687</v>
      </c>
      <c r="O29" s="144"/>
    </row>
    <row r="30" spans="3:15" ht="15" customHeight="1" x14ac:dyDescent="0.25">
      <c r="C30" s="143" t="str">
        <f t="shared" si="0"/>
        <v>giovedì</v>
      </c>
      <c r="D30" s="130">
        <v>43951</v>
      </c>
      <c r="E30" s="132">
        <v>343</v>
      </c>
      <c r="F30" s="132">
        <v>65</v>
      </c>
      <c r="G30" s="132">
        <v>278</v>
      </c>
      <c r="H30" s="132">
        <v>216</v>
      </c>
      <c r="I30" s="132">
        <v>62</v>
      </c>
      <c r="J30" s="132">
        <v>195</v>
      </c>
      <c r="K30" s="133">
        <f t="shared" si="1"/>
        <v>0.90277777777777779</v>
      </c>
      <c r="L30" s="134">
        <f t="shared" si="2"/>
        <v>0.22302158273381295</v>
      </c>
      <c r="N30" s="135">
        <f t="shared" si="3"/>
        <v>0.33653846153846145</v>
      </c>
    </row>
    <row r="31" spans="3:15" ht="15" customHeight="1" x14ac:dyDescent="0.25">
      <c r="C31" s="145"/>
      <c r="D31" s="146"/>
      <c r="E31" s="147"/>
      <c r="F31" s="147"/>
      <c r="G31" s="147"/>
      <c r="H31" s="147"/>
      <c r="I31" s="147"/>
      <c r="J31" s="147"/>
    </row>
    <row r="32" spans="3:15" ht="15" customHeight="1" x14ac:dyDescent="0.3">
      <c r="C32" s="148" t="s">
        <v>152</v>
      </c>
      <c r="D32" s="148"/>
      <c r="E32" s="149">
        <f>SUM(E7:E30)</f>
        <v>7035</v>
      </c>
      <c r="F32" s="149">
        <f>SUM(F7:F30)</f>
        <v>1258</v>
      </c>
      <c r="G32" s="149">
        <f>SUM(G7:G30)</f>
        <v>5767</v>
      </c>
      <c r="H32" s="149">
        <f>SUM(H7:H30)</f>
        <v>4830</v>
      </c>
      <c r="I32" s="149">
        <f>SUM(I7:I30)</f>
        <v>937</v>
      </c>
      <c r="J32" s="149">
        <f>SUM(J7:J30)</f>
        <v>4197</v>
      </c>
      <c r="K32" s="134">
        <f>IFERROR(J32/H32,"")</f>
        <v>0.86894409937888195</v>
      </c>
      <c r="L32" s="134">
        <f>IFERROR(I32/G32,"")</f>
        <v>0.16247615744754637</v>
      </c>
    </row>
    <row r="33" spans="3:12" ht="15" customHeight="1" x14ac:dyDescent="0.3">
      <c r="C33" s="148" t="s">
        <v>153</v>
      </c>
      <c r="D33" s="148"/>
      <c r="E33" s="149">
        <f>SUMIF($N$7:$N$30,"&lt;="&amp;$P$4,E7:E30)</f>
        <v>2215</v>
      </c>
      <c r="F33" s="149">
        <f>SUMIF($N$7:$N$30,"&lt;="&amp;$P$4,F7:F30)</f>
        <v>419</v>
      </c>
      <c r="G33" s="149">
        <f>SUMIF($N$7:$N$30,"&lt;="&amp;$P$4,G7:G30)</f>
        <v>1786</v>
      </c>
      <c r="H33" s="149">
        <f>SUMIF($N$7:$N$30,"&lt;="&amp;$P$4,H7:H30)</f>
        <v>1566</v>
      </c>
      <c r="I33" s="149">
        <f>SUMIF($N$7:$N$30,"&lt;="&amp;$P$4,I7:I30)</f>
        <v>220</v>
      </c>
      <c r="J33" s="149">
        <f>SUMIF($N$7:$N$30,"&lt;="&amp;$P$4,J7:J30)</f>
        <v>1398</v>
      </c>
      <c r="K33" s="134">
        <f>IFERROR(J33/H33,"")</f>
        <v>0.89272030651340994</v>
      </c>
      <c r="L33" s="134">
        <f>IFERROR(I33/G33,"")</f>
        <v>0.12318029115341546</v>
      </c>
    </row>
    <row r="34" spans="3:12" ht="15" customHeight="1" x14ac:dyDescent="0.3">
      <c r="C34" s="148" t="s">
        <v>154</v>
      </c>
      <c r="D34" s="148"/>
      <c r="E34" s="149">
        <f>SUMIF($N$20:$N$30,"&lt;="&amp;$P$4,E20:E30)</f>
        <v>473</v>
      </c>
      <c r="F34" s="149">
        <f>SUMIF($N$20:$N$30,"&lt;="&amp;$P$4,F20:F30)</f>
        <v>86</v>
      </c>
      <c r="G34" s="149">
        <f>SUMIF($N$20:$N$30,"&lt;="&amp;$P$4,G20:G30)</f>
        <v>387</v>
      </c>
      <c r="H34" s="149">
        <f>SUMIF($N$20:$N$30,"&lt;="&amp;$P$4,H20:H30)</f>
        <v>317</v>
      </c>
      <c r="I34" s="149">
        <f>SUMIF($N$20:$N$30,"&lt;="&amp;$P$4,I20:I30)</f>
        <v>70</v>
      </c>
      <c r="J34" s="149">
        <f>SUMIF($N$20:$N$30,"&lt;="&amp;$P$4,J20:J30)</f>
        <v>274</v>
      </c>
      <c r="K34" s="134">
        <f>IFERROR(J34/H34,"")</f>
        <v>0.86435331230283907</v>
      </c>
      <c r="L34" s="134">
        <f>IFERROR(I34/G34,"")</f>
        <v>0.18087855297157623</v>
      </c>
    </row>
    <row r="35" spans="3:12" ht="15" customHeight="1" x14ac:dyDescent="0.3">
      <c r="C35" s="148" t="s">
        <v>155</v>
      </c>
      <c r="D35" s="148"/>
      <c r="E35" s="149">
        <f>SUMIF($N$21:$N$30,"&lt;="&amp;$P$4,E21:E30)</f>
        <v>159</v>
      </c>
      <c r="F35" s="149">
        <f>SUMIF($N$21:$N$30,"&lt;="&amp;$P$4,F21:F30)</f>
        <v>31</v>
      </c>
      <c r="G35" s="149">
        <f>SUMIF($N$21:$N$30,"&lt;="&amp;$P$4,G21:G30)</f>
        <v>128</v>
      </c>
      <c r="H35" s="149">
        <f>SUMIF($N$21:$N$30,"&lt;="&amp;$P$4,H21:H30)</f>
        <v>121</v>
      </c>
      <c r="I35" s="149">
        <f>SUMIF($N$21:$N$30,"&lt;="&amp;$P$4,I21:I30)</f>
        <v>7</v>
      </c>
      <c r="J35" s="149">
        <f>SUMIF($N$21:$N$30,"&lt;="&amp;$P$4,J21:J30)</f>
        <v>119</v>
      </c>
      <c r="K35" s="134">
        <f>IFERROR(J35/H35,"")</f>
        <v>0.98347107438016534</v>
      </c>
      <c r="L35" s="134">
        <f>IFERROR(I35/G35,"")</f>
        <v>5.46875E-2</v>
      </c>
    </row>
  </sheetData>
  <mergeCells count="10">
    <mergeCell ref="C32:D32"/>
    <mergeCell ref="C33:D33"/>
    <mergeCell ref="C34:D34"/>
    <mergeCell ref="C35:D35"/>
    <mergeCell ref="N3:O3"/>
    <mergeCell ref="C4:L4"/>
    <mergeCell ref="T4:W5"/>
    <mergeCell ref="H5:I5"/>
    <mergeCell ref="K5:K6"/>
    <mergeCell ref="L5:L6"/>
  </mergeCells>
  <conditionalFormatting sqref="N7:N30">
    <cfRule type="cellIs" dxfId="2" priority="2" operator="greaterThan">
      <formula>0.299</formula>
    </cfRule>
    <cfRule type="cellIs" dxfId="1" priority="3" operator="lessThan">
      <formula>0.3</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A63D7EE8-322C-46FA-968F-2D4D4AD408A5}">
            <xm:f>NOT(ISERROR(SEARCH(-1,N7)))</xm:f>
            <xm:f>-1</xm:f>
            <x14:dxf>
              <font>
                <color theme="0"/>
              </font>
              <fill>
                <patternFill>
                  <bgColor theme="0"/>
                </patternFill>
              </fill>
            </x14:dxf>
          </x14:cfRule>
          <xm:sqref>N7:N30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27E7-F3E4-4727-8440-5C3BB897B9E4}">
  <sheetPr>
    <tabColor rgb="FFFF9900"/>
  </sheetPr>
  <dimension ref="A1"/>
  <sheetViews>
    <sheetView showGridLines="0" workbookViewId="0">
      <selection activeCell="T40" sqref="T40"/>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D1FAF-8659-442D-8138-3E29FE44A106}">
  <sheetPr>
    <tabColor rgb="FF00B050"/>
  </sheetPr>
  <dimension ref="B2:H117"/>
  <sheetViews>
    <sheetView showGridLines="0" workbookViewId="0">
      <selection activeCell="B21" sqref="B21"/>
    </sheetView>
  </sheetViews>
  <sheetFormatPr defaultRowHeight="14.4" x14ac:dyDescent="0.3"/>
  <cols>
    <col min="2" max="2" width="48.77734375" customWidth="1"/>
    <col min="3" max="3" width="20.77734375" customWidth="1"/>
    <col min="4" max="4" width="10.77734375" customWidth="1"/>
    <col min="5" max="5" width="9.77734375" customWidth="1"/>
    <col min="6" max="6" width="48.77734375" customWidth="1"/>
    <col min="7" max="7" width="20.77734375" customWidth="1"/>
    <col min="8" max="8" width="10.77734375" customWidth="1"/>
  </cols>
  <sheetData>
    <row r="2" spans="2:8" ht="15" thickBot="1" x14ac:dyDescent="0.35"/>
    <row r="3" spans="2:8" ht="45" customHeight="1" x14ac:dyDescent="0.3">
      <c r="B3" s="15" t="s">
        <v>22</v>
      </c>
      <c r="C3" s="16"/>
      <c r="D3" s="16"/>
      <c r="E3" s="16"/>
      <c r="F3" s="16"/>
      <c r="G3" s="17"/>
      <c r="H3" s="18"/>
    </row>
    <row r="4" spans="2:8" ht="30" customHeight="1" thickBot="1" x14ac:dyDescent="0.35">
      <c r="B4" s="19" t="s">
        <v>23</v>
      </c>
      <c r="C4" s="20"/>
      <c r="D4" s="20"/>
      <c r="E4" s="20"/>
      <c r="F4" s="20"/>
      <c r="G4" s="21"/>
      <c r="H4" s="22"/>
    </row>
    <row r="5" spans="2:8" ht="15" thickBot="1" x14ac:dyDescent="0.35"/>
    <row r="6" spans="2:8" ht="30" customHeight="1" thickBot="1" x14ac:dyDescent="0.35">
      <c r="B6" s="23" t="s">
        <v>24</v>
      </c>
      <c r="C6" s="24"/>
      <c r="D6" s="25"/>
      <c r="F6" s="23" t="s">
        <v>25</v>
      </c>
      <c r="G6" s="24"/>
      <c r="H6" s="25"/>
    </row>
    <row r="7" spans="2:8" ht="30" customHeight="1" thickBot="1" x14ac:dyDescent="0.35">
      <c r="B7" s="26" t="s">
        <v>26</v>
      </c>
      <c r="C7" s="27" t="s">
        <v>27</v>
      </c>
      <c r="D7" s="28" t="s">
        <v>28</v>
      </c>
      <c r="F7" s="26" t="s">
        <v>26</v>
      </c>
      <c r="G7" s="27" t="s">
        <v>27</v>
      </c>
      <c r="H7" s="28" t="s">
        <v>28</v>
      </c>
    </row>
    <row r="8" spans="2:8" x14ac:dyDescent="0.3">
      <c r="B8" s="29" t="s">
        <v>29</v>
      </c>
      <c r="C8" s="30">
        <v>17</v>
      </c>
      <c r="D8" s="31">
        <f>C8/$C$32</f>
        <v>3.7544169611307418E-3</v>
      </c>
      <c r="F8" s="29" t="s">
        <v>30</v>
      </c>
      <c r="G8" s="30">
        <v>2652</v>
      </c>
      <c r="H8" s="31">
        <f>G8/$C$32</f>
        <v>0.58568904593639581</v>
      </c>
    </row>
    <row r="9" spans="2:8" x14ac:dyDescent="0.3">
      <c r="B9" s="32" t="s">
        <v>31</v>
      </c>
      <c r="C9" s="33">
        <v>8</v>
      </c>
      <c r="D9" s="34">
        <f t="shared" ref="D9:D32" si="0">C9/$C$32</f>
        <v>1.7667844522968198E-3</v>
      </c>
      <c r="F9" s="32" t="s">
        <v>32</v>
      </c>
      <c r="G9" s="33">
        <v>887</v>
      </c>
      <c r="H9" s="34">
        <f>G9/$C$32</f>
        <v>0.1958922261484099</v>
      </c>
    </row>
    <row r="10" spans="2:8" x14ac:dyDescent="0.3">
      <c r="B10" s="32" t="s">
        <v>33</v>
      </c>
      <c r="C10" s="33">
        <v>1</v>
      </c>
      <c r="D10" s="34">
        <f t="shared" si="0"/>
        <v>2.2084805653710247E-4</v>
      </c>
      <c r="F10" s="32" t="s">
        <v>34</v>
      </c>
      <c r="G10" s="33">
        <v>359</v>
      </c>
      <c r="H10" s="34">
        <f>G10/$C$32</f>
        <v>7.9284452296819782E-2</v>
      </c>
    </row>
    <row r="11" spans="2:8" x14ac:dyDescent="0.3">
      <c r="B11" s="32" t="s">
        <v>35</v>
      </c>
      <c r="C11" s="33">
        <v>1</v>
      </c>
      <c r="D11" s="34">
        <f t="shared" si="0"/>
        <v>2.2084805653710247E-4</v>
      </c>
      <c r="F11" s="32" t="s">
        <v>36</v>
      </c>
      <c r="G11" s="33">
        <v>146</v>
      </c>
      <c r="H11" s="34">
        <f>G11/$C$32</f>
        <v>3.2243816254416961E-2</v>
      </c>
    </row>
    <row r="12" spans="2:8" x14ac:dyDescent="0.3">
      <c r="B12" s="32" t="s">
        <v>37</v>
      </c>
      <c r="C12" s="33">
        <v>3</v>
      </c>
      <c r="D12" s="34">
        <f t="shared" si="0"/>
        <v>6.6254416961130747E-4</v>
      </c>
      <c r="F12" s="32" t="s">
        <v>38</v>
      </c>
      <c r="G12" s="33">
        <v>137</v>
      </c>
      <c r="H12" s="34">
        <f>G12/$C$32</f>
        <v>3.0256183745583039E-2</v>
      </c>
    </row>
    <row r="13" spans="2:8" x14ac:dyDescent="0.3">
      <c r="B13" s="32" t="s">
        <v>39</v>
      </c>
      <c r="C13" s="33">
        <v>68</v>
      </c>
      <c r="D13" s="34">
        <f t="shared" si="0"/>
        <v>1.5017667844522967E-2</v>
      </c>
      <c r="F13" s="32" t="s">
        <v>40</v>
      </c>
      <c r="G13" s="33">
        <v>108</v>
      </c>
      <c r="H13" s="34">
        <f>G13/$C$32</f>
        <v>2.3851590106007067E-2</v>
      </c>
    </row>
    <row r="14" spans="2:8" x14ac:dyDescent="0.3">
      <c r="B14" s="32" t="s">
        <v>36</v>
      </c>
      <c r="C14" s="33">
        <v>146</v>
      </c>
      <c r="D14" s="34">
        <f t="shared" si="0"/>
        <v>3.2243816254416961E-2</v>
      </c>
      <c r="F14" s="32" t="s">
        <v>39</v>
      </c>
      <c r="G14" s="33">
        <v>68</v>
      </c>
      <c r="H14" s="34">
        <f>G14/$C$32</f>
        <v>1.5017667844522967E-2</v>
      </c>
    </row>
    <row r="15" spans="2:8" x14ac:dyDescent="0.3">
      <c r="B15" s="32" t="s">
        <v>41</v>
      </c>
      <c r="C15" s="33">
        <v>2</v>
      </c>
      <c r="D15" s="34">
        <f t="shared" si="0"/>
        <v>4.4169611307420494E-4</v>
      </c>
      <c r="F15" s="32" t="s">
        <v>42</v>
      </c>
      <c r="G15" s="33">
        <v>52</v>
      </c>
      <c r="H15" s="34">
        <f>G15/$C$32</f>
        <v>1.1484098939929329E-2</v>
      </c>
    </row>
    <row r="16" spans="2:8" x14ac:dyDescent="0.3">
      <c r="B16" s="32" t="s">
        <v>43</v>
      </c>
      <c r="C16" s="33">
        <v>13</v>
      </c>
      <c r="D16" s="34">
        <f t="shared" si="0"/>
        <v>2.8710247349823322E-3</v>
      </c>
      <c r="F16" s="32" t="s">
        <v>44</v>
      </c>
      <c r="G16" s="33">
        <v>43</v>
      </c>
      <c r="H16" s="34">
        <f>G16/$C$32</f>
        <v>9.4964664310954062E-3</v>
      </c>
    </row>
    <row r="17" spans="2:8" x14ac:dyDescent="0.3">
      <c r="B17" s="32" t="s">
        <v>45</v>
      </c>
      <c r="C17" s="33">
        <v>7</v>
      </c>
      <c r="D17" s="34">
        <f t="shared" si="0"/>
        <v>1.5459363957597172E-3</v>
      </c>
      <c r="F17" s="32" t="s">
        <v>29</v>
      </c>
      <c r="G17" s="33">
        <v>17</v>
      </c>
      <c r="H17" s="34">
        <f>G17/$C$32</f>
        <v>3.7544169611307418E-3</v>
      </c>
    </row>
    <row r="18" spans="2:8" x14ac:dyDescent="0.3">
      <c r="B18" s="32" t="s">
        <v>30</v>
      </c>
      <c r="C18" s="33">
        <v>2652</v>
      </c>
      <c r="D18" s="34">
        <f t="shared" si="0"/>
        <v>0.58568904593639581</v>
      </c>
      <c r="F18" s="32" t="s">
        <v>43</v>
      </c>
      <c r="G18" s="33">
        <v>13</v>
      </c>
      <c r="H18" s="34">
        <f>G18/$C$32</f>
        <v>2.8710247349823322E-3</v>
      </c>
    </row>
    <row r="19" spans="2:8" x14ac:dyDescent="0.3">
      <c r="B19" s="32" t="s">
        <v>46</v>
      </c>
      <c r="C19" s="33">
        <v>7</v>
      </c>
      <c r="D19" s="34">
        <f t="shared" si="0"/>
        <v>1.5459363957597172E-3</v>
      </c>
      <c r="F19" s="32" t="s">
        <v>31</v>
      </c>
      <c r="G19" s="33">
        <v>8</v>
      </c>
      <c r="H19" s="34">
        <f>G19/$C$32</f>
        <v>1.7667844522968198E-3</v>
      </c>
    </row>
    <row r="20" spans="2:8" x14ac:dyDescent="0.3">
      <c r="B20" s="32" t="s">
        <v>47</v>
      </c>
      <c r="C20" s="33">
        <v>5</v>
      </c>
      <c r="D20" s="34">
        <f t="shared" si="0"/>
        <v>1.1042402826855124E-3</v>
      </c>
      <c r="F20" s="32" t="s">
        <v>45</v>
      </c>
      <c r="G20" s="33">
        <v>7</v>
      </c>
      <c r="H20" s="34">
        <f>G20/$C$32</f>
        <v>1.5459363957597172E-3</v>
      </c>
    </row>
    <row r="21" spans="2:8" x14ac:dyDescent="0.3">
      <c r="B21" s="32" t="s">
        <v>34</v>
      </c>
      <c r="C21" s="33">
        <v>359</v>
      </c>
      <c r="D21" s="34">
        <f t="shared" si="0"/>
        <v>7.9284452296819782E-2</v>
      </c>
      <c r="F21" s="32" t="s">
        <v>46</v>
      </c>
      <c r="G21" s="33">
        <v>7</v>
      </c>
      <c r="H21" s="34">
        <f>G21/$C$32</f>
        <v>1.5459363957597172E-3</v>
      </c>
    </row>
    <row r="22" spans="2:8" x14ac:dyDescent="0.3">
      <c r="B22" s="32" t="s">
        <v>44</v>
      </c>
      <c r="C22" s="33">
        <v>43</v>
      </c>
      <c r="D22" s="34">
        <f t="shared" si="0"/>
        <v>9.4964664310954062E-3</v>
      </c>
      <c r="F22" s="32" t="s">
        <v>48</v>
      </c>
      <c r="G22" s="33">
        <v>6</v>
      </c>
      <c r="H22" s="34">
        <f>G22/$C$32</f>
        <v>1.3250883392226149E-3</v>
      </c>
    </row>
    <row r="23" spans="2:8" x14ac:dyDescent="0.3">
      <c r="B23" s="32" t="s">
        <v>40</v>
      </c>
      <c r="C23" s="33">
        <v>108</v>
      </c>
      <c r="D23" s="34">
        <f t="shared" si="0"/>
        <v>2.3851590106007067E-2</v>
      </c>
      <c r="F23" s="32" t="s">
        <v>47</v>
      </c>
      <c r="G23" s="33">
        <v>5</v>
      </c>
      <c r="H23" s="34">
        <f>G23/$C$32</f>
        <v>1.1042402826855124E-3</v>
      </c>
    </row>
    <row r="24" spans="2:8" x14ac:dyDescent="0.3">
      <c r="B24" s="32" t="s">
        <v>49</v>
      </c>
      <c r="C24" s="33">
        <v>1</v>
      </c>
      <c r="D24" s="34">
        <f t="shared" si="0"/>
        <v>2.2084805653710247E-4</v>
      </c>
      <c r="F24" s="32" t="s">
        <v>37</v>
      </c>
      <c r="G24" s="33">
        <v>3</v>
      </c>
      <c r="H24" s="34">
        <f>G24/$C$32</f>
        <v>6.6254416961130747E-4</v>
      </c>
    </row>
    <row r="25" spans="2:8" x14ac:dyDescent="0.3">
      <c r="B25" s="32" t="s">
        <v>42</v>
      </c>
      <c r="C25" s="33">
        <v>52</v>
      </c>
      <c r="D25" s="34">
        <f t="shared" si="0"/>
        <v>1.1484098939929329E-2</v>
      </c>
      <c r="F25" s="32" t="s">
        <v>50</v>
      </c>
      <c r="G25" s="33">
        <v>3</v>
      </c>
      <c r="H25" s="34">
        <f>G25/$C$32</f>
        <v>6.6254416961130747E-4</v>
      </c>
    </row>
    <row r="26" spans="2:8" x14ac:dyDescent="0.3">
      <c r="B26" s="32" t="s">
        <v>48</v>
      </c>
      <c r="C26" s="33">
        <v>6</v>
      </c>
      <c r="D26" s="34">
        <f t="shared" si="0"/>
        <v>1.3250883392226149E-3</v>
      </c>
      <c r="F26" s="32" t="s">
        <v>41</v>
      </c>
      <c r="G26" s="33">
        <v>2</v>
      </c>
      <c r="H26" s="34">
        <f>G26/$C$32</f>
        <v>4.4169611307420494E-4</v>
      </c>
    </row>
    <row r="27" spans="2:8" x14ac:dyDescent="0.3">
      <c r="B27" s="32" t="s">
        <v>32</v>
      </c>
      <c r="C27" s="33">
        <v>887</v>
      </c>
      <c r="D27" s="34">
        <f t="shared" si="0"/>
        <v>0.1958922261484099</v>
      </c>
      <c r="F27" s="32" t="s">
        <v>33</v>
      </c>
      <c r="G27" s="33">
        <v>1</v>
      </c>
      <c r="H27" s="34">
        <f>G27/$C$32</f>
        <v>2.2084805653710247E-4</v>
      </c>
    </row>
    <row r="28" spans="2:8" x14ac:dyDescent="0.3">
      <c r="B28" s="32" t="s">
        <v>51</v>
      </c>
      <c r="C28" s="33">
        <v>1</v>
      </c>
      <c r="D28" s="34">
        <f t="shared" si="0"/>
        <v>2.2084805653710247E-4</v>
      </c>
      <c r="F28" s="32" t="s">
        <v>35</v>
      </c>
      <c r="G28" s="33">
        <v>1</v>
      </c>
      <c r="H28" s="34">
        <f>G28/$C$32</f>
        <v>2.2084805653710247E-4</v>
      </c>
    </row>
    <row r="29" spans="2:8" x14ac:dyDescent="0.3">
      <c r="B29" s="32" t="s">
        <v>38</v>
      </c>
      <c r="C29" s="33">
        <v>137</v>
      </c>
      <c r="D29" s="34">
        <f t="shared" si="0"/>
        <v>3.0256183745583039E-2</v>
      </c>
      <c r="F29" s="32" t="s">
        <v>49</v>
      </c>
      <c r="G29" s="33">
        <v>1</v>
      </c>
      <c r="H29" s="34">
        <f>G29/$C$32</f>
        <v>2.2084805653710247E-4</v>
      </c>
    </row>
    <row r="30" spans="2:8" x14ac:dyDescent="0.3">
      <c r="B30" s="32" t="s">
        <v>52</v>
      </c>
      <c r="C30" s="33">
        <v>1</v>
      </c>
      <c r="D30" s="34">
        <f t="shared" si="0"/>
        <v>2.2084805653710247E-4</v>
      </c>
      <c r="F30" s="32" t="s">
        <v>51</v>
      </c>
      <c r="G30" s="33">
        <v>1</v>
      </c>
      <c r="H30" s="34">
        <f>G30/$C$32</f>
        <v>2.2084805653710247E-4</v>
      </c>
    </row>
    <row r="31" spans="2:8" ht="15" thickBot="1" x14ac:dyDescent="0.35">
      <c r="B31" s="35" t="s">
        <v>50</v>
      </c>
      <c r="C31" s="36">
        <v>3</v>
      </c>
      <c r="D31" s="37">
        <f t="shared" si="0"/>
        <v>6.6254416961130747E-4</v>
      </c>
      <c r="F31" s="35" t="s">
        <v>52</v>
      </c>
      <c r="G31" s="36">
        <v>1</v>
      </c>
      <c r="H31" s="37">
        <f>G31/$C$32</f>
        <v>2.2084805653710247E-4</v>
      </c>
    </row>
    <row r="32" spans="2:8" ht="30" customHeight="1" thickBot="1" x14ac:dyDescent="0.35">
      <c r="B32" s="38" t="s">
        <v>53</v>
      </c>
      <c r="C32" s="39">
        <v>4528</v>
      </c>
      <c r="D32" s="40">
        <f t="shared" si="0"/>
        <v>1</v>
      </c>
      <c r="F32" s="38" t="s">
        <v>53</v>
      </c>
      <c r="G32" s="39">
        <v>4528</v>
      </c>
      <c r="H32" s="40">
        <f t="shared" ref="H32" si="1">G32/$C$32</f>
        <v>1</v>
      </c>
    </row>
    <row r="34" spans="2:3" ht="15" thickBot="1" x14ac:dyDescent="0.35"/>
    <row r="35" spans="2:3" ht="15" thickBot="1" x14ac:dyDescent="0.35">
      <c r="B35" s="41" t="s">
        <v>54</v>
      </c>
      <c r="C35" s="42"/>
    </row>
    <row r="36" spans="2:3" ht="29.4" thickBot="1" x14ac:dyDescent="0.35">
      <c r="B36" s="43" t="s">
        <v>55</v>
      </c>
      <c r="C36" s="44" t="s">
        <v>56</v>
      </c>
    </row>
    <row r="37" spans="2:3" x14ac:dyDescent="0.3">
      <c r="B37" s="45" t="s">
        <v>29</v>
      </c>
      <c r="C37" s="46">
        <v>17</v>
      </c>
    </row>
    <row r="38" spans="2:3" x14ac:dyDescent="0.3">
      <c r="B38" s="47" t="s">
        <v>29</v>
      </c>
      <c r="C38" s="48">
        <v>17</v>
      </c>
    </row>
    <row r="39" spans="2:3" x14ac:dyDescent="0.3">
      <c r="B39" s="49" t="s">
        <v>31</v>
      </c>
      <c r="C39" s="50">
        <v>8</v>
      </c>
    </row>
    <row r="40" spans="2:3" x14ac:dyDescent="0.3">
      <c r="B40" s="47" t="s">
        <v>57</v>
      </c>
      <c r="C40" s="48">
        <v>8</v>
      </c>
    </row>
    <row r="41" spans="2:3" x14ac:dyDescent="0.3">
      <c r="B41" s="49" t="s">
        <v>33</v>
      </c>
      <c r="C41" s="50">
        <v>1</v>
      </c>
    </row>
    <row r="42" spans="2:3" x14ac:dyDescent="0.3">
      <c r="B42" s="47" t="s">
        <v>58</v>
      </c>
      <c r="C42" s="48">
        <v>1</v>
      </c>
    </row>
    <row r="43" spans="2:3" x14ac:dyDescent="0.3">
      <c r="B43" s="49" t="s">
        <v>35</v>
      </c>
      <c r="C43" s="50">
        <v>1</v>
      </c>
    </row>
    <row r="44" spans="2:3" x14ac:dyDescent="0.3">
      <c r="B44" s="47" t="s">
        <v>57</v>
      </c>
      <c r="C44" s="48">
        <v>1</v>
      </c>
    </row>
    <row r="45" spans="2:3" x14ac:dyDescent="0.3">
      <c r="B45" s="49" t="s">
        <v>37</v>
      </c>
      <c r="C45" s="50">
        <v>3</v>
      </c>
    </row>
    <row r="46" spans="2:3" x14ac:dyDescent="0.3">
      <c r="B46" s="47" t="s">
        <v>57</v>
      </c>
      <c r="C46" s="48">
        <v>3</v>
      </c>
    </row>
    <row r="47" spans="2:3" x14ac:dyDescent="0.3">
      <c r="B47" s="49" t="s">
        <v>39</v>
      </c>
      <c r="C47" s="50">
        <v>68</v>
      </c>
    </row>
    <row r="48" spans="2:3" x14ac:dyDescent="0.3">
      <c r="B48" s="47" t="s">
        <v>59</v>
      </c>
      <c r="C48" s="48">
        <v>3</v>
      </c>
    </row>
    <row r="49" spans="2:3" x14ac:dyDescent="0.3">
      <c r="B49" s="47" t="s">
        <v>60</v>
      </c>
      <c r="C49" s="48">
        <v>1</v>
      </c>
    </row>
    <row r="50" spans="2:3" x14ac:dyDescent="0.3">
      <c r="B50" s="47" t="s">
        <v>61</v>
      </c>
      <c r="C50" s="48">
        <v>19</v>
      </c>
    </row>
    <row r="51" spans="2:3" x14ac:dyDescent="0.3">
      <c r="B51" s="47" t="s">
        <v>62</v>
      </c>
      <c r="C51" s="48">
        <v>4</v>
      </c>
    </row>
    <row r="52" spans="2:3" x14ac:dyDescent="0.3">
      <c r="B52" s="47" t="s">
        <v>63</v>
      </c>
      <c r="C52" s="48">
        <v>16</v>
      </c>
    </row>
    <row r="53" spans="2:3" x14ac:dyDescent="0.3">
      <c r="B53" s="47" t="s">
        <v>64</v>
      </c>
      <c r="C53" s="48">
        <v>4</v>
      </c>
    </row>
    <row r="54" spans="2:3" x14ac:dyDescent="0.3">
      <c r="B54" s="47" t="s">
        <v>50</v>
      </c>
      <c r="C54" s="48">
        <v>21</v>
      </c>
    </row>
    <row r="55" spans="2:3" x14ac:dyDescent="0.3">
      <c r="B55" s="49" t="s">
        <v>36</v>
      </c>
      <c r="C55" s="50">
        <v>146</v>
      </c>
    </row>
    <row r="56" spans="2:3" x14ac:dyDescent="0.3">
      <c r="B56" s="47" t="s">
        <v>57</v>
      </c>
      <c r="C56" s="48">
        <v>146</v>
      </c>
    </row>
    <row r="57" spans="2:3" x14ac:dyDescent="0.3">
      <c r="B57" s="49" t="s">
        <v>41</v>
      </c>
      <c r="C57" s="50">
        <v>2</v>
      </c>
    </row>
    <row r="58" spans="2:3" x14ac:dyDescent="0.3">
      <c r="B58" s="47" t="s">
        <v>65</v>
      </c>
      <c r="C58" s="48">
        <v>2</v>
      </c>
    </row>
    <row r="59" spans="2:3" x14ac:dyDescent="0.3">
      <c r="B59" s="49" t="s">
        <v>43</v>
      </c>
      <c r="C59" s="50">
        <v>13</v>
      </c>
    </row>
    <row r="60" spans="2:3" x14ac:dyDescent="0.3">
      <c r="B60" s="47" t="s">
        <v>66</v>
      </c>
      <c r="C60" s="48">
        <v>8</v>
      </c>
    </row>
    <row r="61" spans="2:3" x14ac:dyDescent="0.3">
      <c r="B61" s="47" t="s">
        <v>67</v>
      </c>
      <c r="C61" s="48">
        <v>1</v>
      </c>
    </row>
    <row r="62" spans="2:3" x14ac:dyDescent="0.3">
      <c r="B62" s="47" t="s">
        <v>68</v>
      </c>
      <c r="C62" s="48">
        <v>1</v>
      </c>
    </row>
    <row r="63" spans="2:3" x14ac:dyDescent="0.3">
      <c r="B63" s="47" t="s">
        <v>69</v>
      </c>
      <c r="C63" s="48">
        <v>1</v>
      </c>
    </row>
    <row r="64" spans="2:3" x14ac:dyDescent="0.3">
      <c r="B64" s="47" t="s">
        <v>70</v>
      </c>
      <c r="C64" s="48">
        <v>2</v>
      </c>
    </row>
    <row r="65" spans="2:3" x14ac:dyDescent="0.3">
      <c r="B65" s="49" t="s">
        <v>45</v>
      </c>
      <c r="C65" s="50">
        <v>7</v>
      </c>
    </row>
    <row r="66" spans="2:3" x14ac:dyDescent="0.3">
      <c r="B66" s="47" t="s">
        <v>45</v>
      </c>
      <c r="C66" s="48">
        <v>7</v>
      </c>
    </row>
    <row r="67" spans="2:3" x14ac:dyDescent="0.3">
      <c r="B67" s="49" t="s">
        <v>30</v>
      </c>
      <c r="C67" s="50">
        <v>2652</v>
      </c>
    </row>
    <row r="68" spans="2:3" x14ac:dyDescent="0.3">
      <c r="B68" s="47" t="s">
        <v>71</v>
      </c>
      <c r="C68" s="48">
        <v>85</v>
      </c>
    </row>
    <row r="69" spans="2:3" x14ac:dyDescent="0.3">
      <c r="B69" s="47" t="s">
        <v>72</v>
      </c>
      <c r="C69" s="48">
        <v>12</v>
      </c>
    </row>
    <row r="70" spans="2:3" x14ac:dyDescent="0.3">
      <c r="B70" s="47" t="s">
        <v>73</v>
      </c>
      <c r="C70" s="48">
        <v>2</v>
      </c>
    </row>
    <row r="71" spans="2:3" x14ac:dyDescent="0.3">
      <c r="B71" s="47" t="s">
        <v>74</v>
      </c>
      <c r="C71" s="48">
        <v>1932</v>
      </c>
    </row>
    <row r="72" spans="2:3" x14ac:dyDescent="0.3">
      <c r="B72" s="47" t="s">
        <v>75</v>
      </c>
      <c r="C72" s="48">
        <v>464</v>
      </c>
    </row>
    <row r="73" spans="2:3" x14ac:dyDescent="0.3">
      <c r="B73" s="47" t="s">
        <v>76</v>
      </c>
      <c r="C73" s="48">
        <v>25</v>
      </c>
    </row>
    <row r="74" spans="2:3" x14ac:dyDescent="0.3">
      <c r="B74" s="47" t="s">
        <v>77</v>
      </c>
      <c r="C74" s="48">
        <v>11</v>
      </c>
    </row>
    <row r="75" spans="2:3" x14ac:dyDescent="0.3">
      <c r="B75" s="47" t="s">
        <v>78</v>
      </c>
      <c r="C75" s="48">
        <v>1</v>
      </c>
    </row>
    <row r="76" spans="2:3" x14ac:dyDescent="0.3">
      <c r="B76" s="47" t="s">
        <v>50</v>
      </c>
      <c r="C76" s="48">
        <v>120</v>
      </c>
    </row>
    <row r="77" spans="2:3" x14ac:dyDescent="0.3">
      <c r="B77" s="49" t="s">
        <v>46</v>
      </c>
      <c r="C77" s="50">
        <v>7</v>
      </c>
    </row>
    <row r="78" spans="2:3" x14ac:dyDescent="0.3">
      <c r="B78" s="47" t="s">
        <v>75</v>
      </c>
      <c r="C78" s="48">
        <v>7</v>
      </c>
    </row>
    <row r="79" spans="2:3" x14ac:dyDescent="0.3">
      <c r="B79" s="49" t="s">
        <v>47</v>
      </c>
      <c r="C79" s="50">
        <v>5</v>
      </c>
    </row>
    <row r="80" spans="2:3" x14ac:dyDescent="0.3">
      <c r="B80" s="47" t="s">
        <v>57</v>
      </c>
      <c r="C80" s="48">
        <v>5</v>
      </c>
    </row>
    <row r="81" spans="2:3" x14ac:dyDescent="0.3">
      <c r="B81" s="49" t="s">
        <v>34</v>
      </c>
      <c r="C81" s="50">
        <v>359</v>
      </c>
    </row>
    <row r="82" spans="2:3" x14ac:dyDescent="0.3">
      <c r="B82" s="47" t="s">
        <v>57</v>
      </c>
      <c r="C82" s="48">
        <v>353</v>
      </c>
    </row>
    <row r="83" spans="2:3" x14ac:dyDescent="0.3">
      <c r="B83" s="47" t="s">
        <v>50</v>
      </c>
      <c r="C83" s="48">
        <v>6</v>
      </c>
    </row>
    <row r="84" spans="2:3" x14ac:dyDescent="0.3">
      <c r="B84" s="49" t="s">
        <v>44</v>
      </c>
      <c r="C84" s="50">
        <v>43</v>
      </c>
    </row>
    <row r="85" spans="2:3" x14ac:dyDescent="0.3">
      <c r="B85" s="47" t="s">
        <v>57</v>
      </c>
      <c r="C85" s="48">
        <v>42</v>
      </c>
    </row>
    <row r="86" spans="2:3" x14ac:dyDescent="0.3">
      <c r="B86" s="47" t="s">
        <v>50</v>
      </c>
      <c r="C86" s="48">
        <v>1</v>
      </c>
    </row>
    <row r="87" spans="2:3" x14ac:dyDescent="0.3">
      <c r="B87" s="49" t="s">
        <v>40</v>
      </c>
      <c r="C87" s="50">
        <v>108</v>
      </c>
    </row>
    <row r="88" spans="2:3" x14ac:dyDescent="0.3">
      <c r="B88" s="47" t="s">
        <v>57</v>
      </c>
      <c r="C88" s="48">
        <v>30</v>
      </c>
    </row>
    <row r="89" spans="2:3" x14ac:dyDescent="0.3">
      <c r="B89" s="47" t="s">
        <v>50</v>
      </c>
      <c r="C89" s="48">
        <v>78</v>
      </c>
    </row>
    <row r="90" spans="2:3" x14ac:dyDescent="0.3">
      <c r="B90" s="49" t="s">
        <v>49</v>
      </c>
      <c r="C90" s="50">
        <v>1</v>
      </c>
    </row>
    <row r="91" spans="2:3" x14ac:dyDescent="0.3">
      <c r="B91" s="47" t="s">
        <v>57</v>
      </c>
      <c r="C91" s="48">
        <v>1</v>
      </c>
    </row>
    <row r="92" spans="2:3" x14ac:dyDescent="0.3">
      <c r="B92" s="49" t="s">
        <v>42</v>
      </c>
      <c r="C92" s="50">
        <v>52</v>
      </c>
    </row>
    <row r="93" spans="2:3" x14ac:dyDescent="0.3">
      <c r="B93" s="47" t="s">
        <v>79</v>
      </c>
      <c r="C93" s="48">
        <v>1</v>
      </c>
    </row>
    <row r="94" spans="2:3" x14ac:dyDescent="0.3">
      <c r="B94" s="47" t="s">
        <v>80</v>
      </c>
      <c r="C94" s="48">
        <v>1</v>
      </c>
    </row>
    <row r="95" spans="2:3" x14ac:dyDescent="0.3">
      <c r="B95" s="47" t="s">
        <v>81</v>
      </c>
      <c r="C95" s="48">
        <v>1</v>
      </c>
    </row>
    <row r="96" spans="2:3" x14ac:dyDescent="0.3">
      <c r="B96" s="47" t="s">
        <v>82</v>
      </c>
      <c r="C96" s="48">
        <v>5</v>
      </c>
    </row>
    <row r="97" spans="2:3" x14ac:dyDescent="0.3">
      <c r="B97" s="47" t="s">
        <v>50</v>
      </c>
      <c r="C97" s="48">
        <v>44</v>
      </c>
    </row>
    <row r="98" spans="2:3" x14ac:dyDescent="0.3">
      <c r="B98" s="49" t="s">
        <v>48</v>
      </c>
      <c r="C98" s="50">
        <v>6</v>
      </c>
    </row>
    <row r="99" spans="2:3" x14ac:dyDescent="0.3">
      <c r="B99" s="47" t="s">
        <v>57</v>
      </c>
      <c r="C99" s="48">
        <v>6</v>
      </c>
    </row>
    <row r="100" spans="2:3" x14ac:dyDescent="0.3">
      <c r="B100" s="49" t="s">
        <v>32</v>
      </c>
      <c r="C100" s="50">
        <v>887</v>
      </c>
    </row>
    <row r="101" spans="2:3" x14ac:dyDescent="0.3">
      <c r="B101" s="47" t="s">
        <v>83</v>
      </c>
      <c r="C101" s="48">
        <v>4</v>
      </c>
    </row>
    <row r="102" spans="2:3" x14ac:dyDescent="0.3">
      <c r="B102" s="47" t="s">
        <v>84</v>
      </c>
      <c r="C102" s="48">
        <v>681</v>
      </c>
    </row>
    <row r="103" spans="2:3" x14ac:dyDescent="0.3">
      <c r="B103" s="47" t="s">
        <v>85</v>
      </c>
      <c r="C103" s="48">
        <v>64</v>
      </c>
    </row>
    <row r="104" spans="2:3" x14ac:dyDescent="0.3">
      <c r="B104" s="47" t="s">
        <v>50</v>
      </c>
      <c r="C104" s="48">
        <v>138</v>
      </c>
    </row>
    <row r="105" spans="2:3" x14ac:dyDescent="0.3">
      <c r="B105" s="49" t="s">
        <v>51</v>
      </c>
      <c r="C105" s="50">
        <v>1</v>
      </c>
    </row>
    <row r="106" spans="2:3" x14ac:dyDescent="0.3">
      <c r="B106" s="47" t="s">
        <v>51</v>
      </c>
      <c r="C106" s="48">
        <v>1</v>
      </c>
    </row>
    <row r="107" spans="2:3" x14ac:dyDescent="0.3">
      <c r="B107" s="49" t="s">
        <v>38</v>
      </c>
      <c r="C107" s="50">
        <v>137</v>
      </c>
    </row>
    <row r="108" spans="2:3" x14ac:dyDescent="0.3">
      <c r="B108" s="47" t="s">
        <v>86</v>
      </c>
      <c r="C108" s="48">
        <v>53</v>
      </c>
    </row>
    <row r="109" spans="2:3" x14ac:dyDescent="0.3">
      <c r="B109" s="47" t="s">
        <v>87</v>
      </c>
      <c r="C109" s="48">
        <v>4</v>
      </c>
    </row>
    <row r="110" spans="2:3" x14ac:dyDescent="0.3">
      <c r="B110" s="47" t="s">
        <v>38</v>
      </c>
      <c r="C110" s="48">
        <v>73</v>
      </c>
    </row>
    <row r="111" spans="2:3" x14ac:dyDescent="0.3">
      <c r="B111" s="47" t="s">
        <v>88</v>
      </c>
      <c r="C111" s="48">
        <v>1</v>
      </c>
    </row>
    <row r="112" spans="2:3" x14ac:dyDescent="0.3">
      <c r="B112" s="47" t="s">
        <v>50</v>
      </c>
      <c r="C112" s="48">
        <v>6</v>
      </c>
    </row>
    <row r="113" spans="2:3" x14ac:dyDescent="0.3">
      <c r="B113" s="49" t="s">
        <v>52</v>
      </c>
      <c r="C113" s="50">
        <v>1</v>
      </c>
    </row>
    <row r="114" spans="2:3" x14ac:dyDescent="0.3">
      <c r="B114" s="47" t="s">
        <v>57</v>
      </c>
      <c r="C114" s="48">
        <v>1</v>
      </c>
    </row>
    <row r="115" spans="2:3" x14ac:dyDescent="0.3">
      <c r="B115" s="49" t="s">
        <v>50</v>
      </c>
      <c r="C115" s="50">
        <v>3</v>
      </c>
    </row>
    <row r="116" spans="2:3" ht="15" thickBot="1" x14ac:dyDescent="0.35">
      <c r="B116" s="51" t="s">
        <v>50</v>
      </c>
      <c r="C116" s="52">
        <v>3</v>
      </c>
    </row>
    <row r="117" spans="2:3" ht="30" customHeight="1" thickBot="1" x14ac:dyDescent="0.35">
      <c r="B117" s="53" t="s">
        <v>53</v>
      </c>
      <c r="C117" s="54">
        <v>4528</v>
      </c>
    </row>
  </sheetData>
  <mergeCells count="5">
    <mergeCell ref="B3:F3"/>
    <mergeCell ref="B4:F4"/>
    <mergeCell ref="B6:D6"/>
    <mergeCell ref="F6:H6"/>
    <mergeCell ref="B35:C35"/>
  </mergeCells>
  <conditionalFormatting sqref="D8:D31">
    <cfRule type="colorScale" priority="2">
      <colorScale>
        <cfvo type="min"/>
        <cfvo type="percentile" val="50"/>
        <cfvo type="max"/>
        <color rgb="FF63BE7B"/>
        <color rgb="FFFFEB84"/>
        <color rgb="FFF8696B"/>
      </colorScale>
    </cfRule>
  </conditionalFormatting>
  <conditionalFormatting sqref="H8:H31">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B121-5F30-49DE-8576-40AD3B8829E6}">
  <sheetPr>
    <tabColor rgb="FF00B0F0"/>
  </sheetPr>
  <dimension ref="B2:H129"/>
  <sheetViews>
    <sheetView showGridLines="0" workbookViewId="0">
      <selection activeCell="P75" sqref="P75"/>
    </sheetView>
  </sheetViews>
  <sheetFormatPr defaultRowHeight="14.4" x14ac:dyDescent="0.3"/>
  <cols>
    <col min="2" max="2" width="48.77734375" customWidth="1"/>
    <col min="3" max="3" width="20.77734375" customWidth="1"/>
    <col min="4" max="4" width="10.77734375" customWidth="1"/>
    <col min="5" max="5" width="9.77734375" customWidth="1"/>
    <col min="6" max="6" width="48.77734375" customWidth="1"/>
    <col min="7" max="7" width="20.77734375" customWidth="1"/>
    <col min="8" max="8" width="10.77734375" customWidth="1"/>
  </cols>
  <sheetData>
    <row r="2" spans="2:8" ht="15" thickBot="1" x14ac:dyDescent="0.35"/>
    <row r="3" spans="2:8" ht="45" customHeight="1" x14ac:dyDescent="0.3">
      <c r="B3" s="15" t="s">
        <v>89</v>
      </c>
      <c r="C3" s="16"/>
      <c r="D3" s="16"/>
      <c r="E3" s="16"/>
      <c r="F3" s="16"/>
      <c r="G3" s="17"/>
      <c r="H3" s="18"/>
    </row>
    <row r="4" spans="2:8" ht="30" customHeight="1" thickBot="1" x14ac:dyDescent="0.35">
      <c r="B4" s="19" t="s">
        <v>23</v>
      </c>
      <c r="C4" s="20"/>
      <c r="D4" s="20"/>
      <c r="E4" s="20"/>
      <c r="F4" s="20"/>
      <c r="G4" s="21"/>
      <c r="H4" s="22"/>
    </row>
    <row r="5" spans="2:8" ht="15" thickBot="1" x14ac:dyDescent="0.35"/>
    <row r="6" spans="2:8" ht="30" customHeight="1" thickBot="1" x14ac:dyDescent="0.35">
      <c r="B6" s="23" t="s">
        <v>90</v>
      </c>
      <c r="C6" s="24"/>
      <c r="D6" s="25"/>
      <c r="F6" s="23" t="s">
        <v>91</v>
      </c>
      <c r="G6" s="24"/>
      <c r="H6" s="25"/>
    </row>
    <row r="7" spans="2:8" ht="30" customHeight="1" thickBot="1" x14ac:dyDescent="0.35">
      <c r="B7" s="26" t="s">
        <v>26</v>
      </c>
      <c r="C7" s="55" t="s">
        <v>27</v>
      </c>
      <c r="D7" s="55" t="s">
        <v>28</v>
      </c>
      <c r="F7" s="26" t="s">
        <v>26</v>
      </c>
      <c r="G7" s="55" t="s">
        <v>27</v>
      </c>
      <c r="H7" s="55" t="s">
        <v>28</v>
      </c>
    </row>
    <row r="8" spans="2:8" x14ac:dyDescent="0.3">
      <c r="B8" s="29" t="s">
        <v>29</v>
      </c>
      <c r="C8" s="30">
        <v>792</v>
      </c>
      <c r="D8" s="31">
        <f>C8/$C$39</f>
        <v>0.20668058455114824</v>
      </c>
      <c r="F8" s="29" t="s">
        <v>32</v>
      </c>
      <c r="G8" s="30">
        <v>1572</v>
      </c>
      <c r="H8" s="31">
        <f>G8/$C$39</f>
        <v>0.41022964509394572</v>
      </c>
    </row>
    <row r="9" spans="2:8" x14ac:dyDescent="0.3">
      <c r="B9" s="32" t="s">
        <v>92</v>
      </c>
      <c r="C9" s="33">
        <v>16</v>
      </c>
      <c r="D9" s="34">
        <f t="shared" ref="D9:D39" si="0">C9/$C$39</f>
        <v>4.1753653444676405E-3</v>
      </c>
      <c r="F9" s="32" t="s">
        <v>30</v>
      </c>
      <c r="G9" s="33">
        <v>829</v>
      </c>
      <c r="H9" s="34">
        <f>G9/$C$39</f>
        <v>0.21633611691022964</v>
      </c>
    </row>
    <row r="10" spans="2:8" x14ac:dyDescent="0.3">
      <c r="B10" s="32" t="s">
        <v>93</v>
      </c>
      <c r="C10" s="33">
        <v>3</v>
      </c>
      <c r="D10" s="34">
        <f t="shared" si="0"/>
        <v>7.828810020876827E-4</v>
      </c>
      <c r="F10" s="32" t="s">
        <v>29</v>
      </c>
      <c r="G10" s="33">
        <v>792</v>
      </c>
      <c r="H10" s="34">
        <f>G10/$C$39</f>
        <v>0.20668058455114824</v>
      </c>
    </row>
    <row r="11" spans="2:8" x14ac:dyDescent="0.3">
      <c r="B11" s="32" t="s">
        <v>94</v>
      </c>
      <c r="C11" s="33">
        <v>2</v>
      </c>
      <c r="D11" s="34">
        <f t="shared" si="0"/>
        <v>5.2192066805845506E-4</v>
      </c>
      <c r="F11" s="32" t="s">
        <v>46</v>
      </c>
      <c r="G11" s="33">
        <v>177</v>
      </c>
      <c r="H11" s="34">
        <f>G11/$C$39</f>
        <v>4.6189979123173276E-2</v>
      </c>
    </row>
    <row r="12" spans="2:8" x14ac:dyDescent="0.3">
      <c r="B12" s="32" t="s">
        <v>95</v>
      </c>
      <c r="C12" s="33">
        <v>2</v>
      </c>
      <c r="D12" s="34">
        <f t="shared" si="0"/>
        <v>5.2192066805845506E-4</v>
      </c>
      <c r="F12" s="32" t="s">
        <v>45</v>
      </c>
      <c r="G12" s="33">
        <v>112</v>
      </c>
      <c r="H12" s="34">
        <f>G12/$C$39</f>
        <v>2.9227557411273485E-2</v>
      </c>
    </row>
    <row r="13" spans="2:8" x14ac:dyDescent="0.3">
      <c r="B13" s="32" t="s">
        <v>96</v>
      </c>
      <c r="C13" s="33">
        <v>1</v>
      </c>
      <c r="D13" s="34">
        <f t="shared" si="0"/>
        <v>2.6096033402922753E-4</v>
      </c>
      <c r="F13" s="32" t="s">
        <v>50</v>
      </c>
      <c r="G13" s="33">
        <v>103</v>
      </c>
      <c r="H13" s="34">
        <f>G13/$C$39</f>
        <v>2.6878914405010439E-2</v>
      </c>
    </row>
    <row r="14" spans="2:8" x14ac:dyDescent="0.3">
      <c r="B14" s="32" t="s">
        <v>31</v>
      </c>
      <c r="C14" s="33">
        <v>15</v>
      </c>
      <c r="D14" s="34">
        <f t="shared" si="0"/>
        <v>3.9144050104384133E-3</v>
      </c>
      <c r="F14" s="32" t="s">
        <v>38</v>
      </c>
      <c r="G14" s="33">
        <v>37</v>
      </c>
      <c r="H14" s="34">
        <f>G14/$C$39</f>
        <v>9.6555323590814188E-3</v>
      </c>
    </row>
    <row r="15" spans="2:8" x14ac:dyDescent="0.3">
      <c r="B15" s="32" t="s">
        <v>33</v>
      </c>
      <c r="C15" s="33">
        <v>1</v>
      </c>
      <c r="D15" s="34">
        <f t="shared" si="0"/>
        <v>2.6096033402922753E-4</v>
      </c>
      <c r="F15" s="32" t="s">
        <v>34</v>
      </c>
      <c r="G15" s="33">
        <v>27</v>
      </c>
      <c r="H15" s="34">
        <f>G15/$C$39</f>
        <v>7.0459290187891441E-3</v>
      </c>
    </row>
    <row r="16" spans="2:8" x14ac:dyDescent="0.3">
      <c r="B16" s="32" t="s">
        <v>97</v>
      </c>
      <c r="C16" s="33">
        <v>19</v>
      </c>
      <c r="D16" s="34">
        <f t="shared" si="0"/>
        <v>4.9582463465553239E-3</v>
      </c>
      <c r="F16" s="32" t="s">
        <v>39</v>
      </c>
      <c r="G16" s="33">
        <v>23</v>
      </c>
      <c r="H16" s="34">
        <f>G16/$C$39</f>
        <v>6.0020876826722335E-3</v>
      </c>
    </row>
    <row r="17" spans="2:8" x14ac:dyDescent="0.3">
      <c r="B17" s="32" t="s">
        <v>37</v>
      </c>
      <c r="C17" s="33">
        <v>1</v>
      </c>
      <c r="D17" s="34">
        <f t="shared" si="0"/>
        <v>2.6096033402922753E-4</v>
      </c>
      <c r="F17" s="32" t="s">
        <v>42</v>
      </c>
      <c r="G17" s="33">
        <v>23</v>
      </c>
      <c r="H17" s="34">
        <f>G17/$C$39</f>
        <v>6.0020876826722335E-3</v>
      </c>
    </row>
    <row r="18" spans="2:8" x14ac:dyDescent="0.3">
      <c r="B18" s="32" t="s">
        <v>39</v>
      </c>
      <c r="C18" s="33">
        <v>23</v>
      </c>
      <c r="D18" s="34">
        <f t="shared" si="0"/>
        <v>6.0020876826722335E-3</v>
      </c>
      <c r="F18" s="32" t="s">
        <v>97</v>
      </c>
      <c r="G18" s="33">
        <v>19</v>
      </c>
      <c r="H18" s="34">
        <f>G18/$C$39</f>
        <v>4.9582463465553239E-3</v>
      </c>
    </row>
    <row r="19" spans="2:8" x14ac:dyDescent="0.3">
      <c r="B19" s="32" t="s">
        <v>98</v>
      </c>
      <c r="C19" s="33">
        <v>1</v>
      </c>
      <c r="D19" s="34">
        <f t="shared" si="0"/>
        <v>2.6096033402922753E-4</v>
      </c>
      <c r="F19" s="32" t="s">
        <v>99</v>
      </c>
      <c r="G19" s="33">
        <v>19</v>
      </c>
      <c r="H19" s="34">
        <f>G19/$C$39</f>
        <v>4.9582463465553239E-3</v>
      </c>
    </row>
    <row r="20" spans="2:8" x14ac:dyDescent="0.3">
      <c r="B20" s="32" t="s">
        <v>36</v>
      </c>
      <c r="C20" s="33">
        <v>9</v>
      </c>
      <c r="D20" s="34">
        <f t="shared" si="0"/>
        <v>2.3486430062630479E-3</v>
      </c>
      <c r="F20" s="32" t="s">
        <v>100</v>
      </c>
      <c r="G20" s="33">
        <v>17</v>
      </c>
      <c r="H20" s="34">
        <f>G20/$C$39</f>
        <v>4.4363256784968686E-3</v>
      </c>
    </row>
    <row r="21" spans="2:8" x14ac:dyDescent="0.3">
      <c r="B21" s="32" t="s">
        <v>43</v>
      </c>
      <c r="C21" s="33">
        <v>15</v>
      </c>
      <c r="D21" s="34">
        <f t="shared" si="0"/>
        <v>3.9144050104384133E-3</v>
      </c>
      <c r="F21" s="32" t="s">
        <v>92</v>
      </c>
      <c r="G21" s="33">
        <v>16</v>
      </c>
      <c r="H21" s="34">
        <f>G21/$C$39</f>
        <v>4.1753653444676405E-3</v>
      </c>
    </row>
    <row r="22" spans="2:8" x14ac:dyDescent="0.3">
      <c r="B22" s="32" t="s">
        <v>101</v>
      </c>
      <c r="C22" s="33">
        <v>1</v>
      </c>
      <c r="D22" s="34">
        <f t="shared" si="0"/>
        <v>2.6096033402922753E-4</v>
      </c>
      <c r="F22" s="32" t="s">
        <v>31</v>
      </c>
      <c r="G22" s="33">
        <v>15</v>
      </c>
      <c r="H22" s="34">
        <f>G22/$C$39</f>
        <v>3.9144050104384133E-3</v>
      </c>
    </row>
    <row r="23" spans="2:8" x14ac:dyDescent="0.3">
      <c r="B23" s="32" t="s">
        <v>45</v>
      </c>
      <c r="C23" s="33">
        <v>112</v>
      </c>
      <c r="D23" s="34">
        <f t="shared" si="0"/>
        <v>2.9227557411273485E-2</v>
      </c>
      <c r="F23" s="32" t="s">
        <v>43</v>
      </c>
      <c r="G23" s="33">
        <v>15</v>
      </c>
      <c r="H23" s="34">
        <f>G23/$C$39</f>
        <v>3.9144050104384133E-3</v>
      </c>
    </row>
    <row r="24" spans="2:8" x14ac:dyDescent="0.3">
      <c r="B24" s="32" t="s">
        <v>30</v>
      </c>
      <c r="C24" s="33">
        <v>829</v>
      </c>
      <c r="D24" s="34">
        <f t="shared" si="0"/>
        <v>0.21633611691022964</v>
      </c>
      <c r="F24" s="32" t="s">
        <v>36</v>
      </c>
      <c r="G24" s="33">
        <v>9</v>
      </c>
      <c r="H24" s="34">
        <f>G24/$C$39</f>
        <v>2.3486430062630479E-3</v>
      </c>
    </row>
    <row r="25" spans="2:8" x14ac:dyDescent="0.3">
      <c r="B25" s="32" t="s">
        <v>100</v>
      </c>
      <c r="C25" s="33">
        <v>17</v>
      </c>
      <c r="D25" s="34">
        <f t="shared" si="0"/>
        <v>4.4363256784968686E-3</v>
      </c>
      <c r="F25" s="32" t="s">
        <v>48</v>
      </c>
      <c r="G25" s="33">
        <v>5</v>
      </c>
      <c r="H25" s="34">
        <f>G25/$C$39</f>
        <v>1.3048016701461378E-3</v>
      </c>
    </row>
    <row r="26" spans="2:8" x14ac:dyDescent="0.3">
      <c r="B26" s="32" t="s">
        <v>46</v>
      </c>
      <c r="C26" s="33">
        <v>177</v>
      </c>
      <c r="D26" s="34">
        <f t="shared" si="0"/>
        <v>4.6189979123173276E-2</v>
      </c>
      <c r="F26" s="32" t="s">
        <v>51</v>
      </c>
      <c r="G26" s="33">
        <v>4</v>
      </c>
      <c r="H26" s="34">
        <f>G26/$C$39</f>
        <v>1.0438413361169101E-3</v>
      </c>
    </row>
    <row r="27" spans="2:8" x14ac:dyDescent="0.3">
      <c r="B27" s="32" t="s">
        <v>102</v>
      </c>
      <c r="C27" s="33">
        <v>3</v>
      </c>
      <c r="D27" s="34">
        <f t="shared" si="0"/>
        <v>7.828810020876827E-4</v>
      </c>
      <c r="F27" s="32" t="s">
        <v>93</v>
      </c>
      <c r="G27" s="33">
        <v>3</v>
      </c>
      <c r="H27" s="34">
        <f>G27/$C$39</f>
        <v>7.828810020876827E-4</v>
      </c>
    </row>
    <row r="28" spans="2:8" x14ac:dyDescent="0.3">
      <c r="B28" s="32" t="s">
        <v>34</v>
      </c>
      <c r="C28" s="33">
        <v>27</v>
      </c>
      <c r="D28" s="34">
        <f t="shared" si="0"/>
        <v>7.0459290187891441E-3</v>
      </c>
      <c r="F28" s="32" t="s">
        <v>102</v>
      </c>
      <c r="G28" s="33">
        <v>3</v>
      </c>
      <c r="H28" s="34">
        <f>G28/$C$39</f>
        <v>7.828810020876827E-4</v>
      </c>
    </row>
    <row r="29" spans="2:8" x14ac:dyDescent="0.3">
      <c r="B29" s="32" t="s">
        <v>40</v>
      </c>
      <c r="C29" s="33">
        <v>1</v>
      </c>
      <c r="D29" s="34">
        <f t="shared" si="0"/>
        <v>2.6096033402922753E-4</v>
      </c>
      <c r="F29" s="32" t="s">
        <v>94</v>
      </c>
      <c r="G29" s="33">
        <v>2</v>
      </c>
      <c r="H29" s="34">
        <f>G29/$C$39</f>
        <v>5.2192066805845506E-4</v>
      </c>
    </row>
    <row r="30" spans="2:8" x14ac:dyDescent="0.3">
      <c r="B30" s="32" t="s">
        <v>103</v>
      </c>
      <c r="C30" s="33">
        <v>1</v>
      </c>
      <c r="D30" s="34">
        <f t="shared" si="0"/>
        <v>2.6096033402922753E-4</v>
      </c>
      <c r="F30" s="32" t="s">
        <v>95</v>
      </c>
      <c r="G30" s="33">
        <v>2</v>
      </c>
      <c r="H30" s="34">
        <f>G30/$C$39</f>
        <v>5.2192066805845506E-4</v>
      </c>
    </row>
    <row r="31" spans="2:8" x14ac:dyDescent="0.3">
      <c r="B31" s="32" t="s">
        <v>104</v>
      </c>
      <c r="C31" s="33">
        <v>1</v>
      </c>
      <c r="D31" s="34">
        <f t="shared" si="0"/>
        <v>2.6096033402922753E-4</v>
      </c>
      <c r="F31" s="32" t="s">
        <v>96</v>
      </c>
      <c r="G31" s="33">
        <v>1</v>
      </c>
      <c r="H31" s="34">
        <f>G31/$C$39</f>
        <v>2.6096033402922753E-4</v>
      </c>
    </row>
    <row r="32" spans="2:8" x14ac:dyDescent="0.3">
      <c r="B32" s="32" t="s">
        <v>42</v>
      </c>
      <c r="C32" s="33">
        <v>23</v>
      </c>
      <c r="D32" s="34">
        <f t="shared" si="0"/>
        <v>6.0020876826722335E-3</v>
      </c>
      <c r="F32" s="32" t="s">
        <v>33</v>
      </c>
      <c r="G32" s="33">
        <v>1</v>
      </c>
      <c r="H32" s="34">
        <f>G32/$C$39</f>
        <v>2.6096033402922753E-4</v>
      </c>
    </row>
    <row r="33" spans="2:8" x14ac:dyDescent="0.3">
      <c r="B33" s="32" t="s">
        <v>48</v>
      </c>
      <c r="C33" s="33">
        <v>5</v>
      </c>
      <c r="D33" s="34">
        <f t="shared" si="0"/>
        <v>1.3048016701461378E-3</v>
      </c>
      <c r="F33" s="32" t="s">
        <v>37</v>
      </c>
      <c r="G33" s="33">
        <v>1</v>
      </c>
      <c r="H33" s="34">
        <f>G33/$C$39</f>
        <v>2.6096033402922753E-4</v>
      </c>
    </row>
    <row r="34" spans="2:8" x14ac:dyDescent="0.3">
      <c r="B34" s="32" t="s">
        <v>32</v>
      </c>
      <c r="C34" s="33">
        <v>1572</v>
      </c>
      <c r="D34" s="34">
        <f t="shared" si="0"/>
        <v>0.41022964509394572</v>
      </c>
      <c r="F34" s="32" t="s">
        <v>98</v>
      </c>
      <c r="G34" s="33">
        <v>1</v>
      </c>
      <c r="H34" s="34">
        <f>G34/$C$39</f>
        <v>2.6096033402922753E-4</v>
      </c>
    </row>
    <row r="35" spans="2:8" x14ac:dyDescent="0.3">
      <c r="B35" s="32" t="s">
        <v>51</v>
      </c>
      <c r="C35" s="33">
        <v>4</v>
      </c>
      <c r="D35" s="34">
        <f t="shared" si="0"/>
        <v>1.0438413361169101E-3</v>
      </c>
      <c r="F35" s="32" t="s">
        <v>101</v>
      </c>
      <c r="G35" s="33">
        <v>1</v>
      </c>
      <c r="H35" s="34">
        <f>G35/$C$39</f>
        <v>2.6096033402922753E-4</v>
      </c>
    </row>
    <row r="36" spans="2:8" x14ac:dyDescent="0.3">
      <c r="B36" s="32" t="s">
        <v>38</v>
      </c>
      <c r="C36" s="33">
        <v>37</v>
      </c>
      <c r="D36" s="34">
        <f t="shared" si="0"/>
        <v>9.6555323590814188E-3</v>
      </c>
      <c r="F36" s="32" t="s">
        <v>40</v>
      </c>
      <c r="G36" s="33">
        <v>1</v>
      </c>
      <c r="H36" s="34">
        <f>G36/$C$39</f>
        <v>2.6096033402922753E-4</v>
      </c>
    </row>
    <row r="37" spans="2:8" x14ac:dyDescent="0.3">
      <c r="B37" s="32" t="s">
        <v>99</v>
      </c>
      <c r="C37" s="33">
        <v>19</v>
      </c>
      <c r="D37" s="34">
        <f t="shared" si="0"/>
        <v>4.9582463465553239E-3</v>
      </c>
      <c r="F37" s="32" t="s">
        <v>103</v>
      </c>
      <c r="G37" s="33">
        <v>1</v>
      </c>
      <c r="H37" s="34">
        <f>G37/$C$39</f>
        <v>2.6096033402922753E-4</v>
      </c>
    </row>
    <row r="38" spans="2:8" ht="15" thickBot="1" x14ac:dyDescent="0.35">
      <c r="B38" s="35" t="s">
        <v>50</v>
      </c>
      <c r="C38" s="36">
        <v>103</v>
      </c>
      <c r="D38" s="37">
        <f t="shared" si="0"/>
        <v>2.6878914405010439E-2</v>
      </c>
      <c r="F38" s="35" t="s">
        <v>104</v>
      </c>
      <c r="G38" s="36">
        <v>1</v>
      </c>
      <c r="H38" s="37">
        <f>G38/$C$39</f>
        <v>2.6096033402922753E-4</v>
      </c>
    </row>
    <row r="39" spans="2:8" ht="30" customHeight="1" thickBot="1" x14ac:dyDescent="0.35">
      <c r="B39" s="38" t="s">
        <v>105</v>
      </c>
      <c r="C39" s="39">
        <v>3832</v>
      </c>
      <c r="D39" s="40">
        <f t="shared" si="0"/>
        <v>1</v>
      </c>
      <c r="F39" s="38" t="s">
        <v>105</v>
      </c>
      <c r="G39" s="39">
        <v>3832</v>
      </c>
      <c r="H39" s="40">
        <f>G39/$C$39</f>
        <v>1</v>
      </c>
    </row>
    <row r="41" spans="2:8" ht="15" thickBot="1" x14ac:dyDescent="0.35"/>
    <row r="42" spans="2:8" ht="15" thickBot="1" x14ac:dyDescent="0.35">
      <c r="B42" s="41" t="s">
        <v>54</v>
      </c>
      <c r="C42" s="42"/>
    </row>
    <row r="43" spans="2:8" ht="29.4" thickBot="1" x14ac:dyDescent="0.35">
      <c r="B43" s="43" t="s">
        <v>55</v>
      </c>
      <c r="C43" s="44" t="s">
        <v>106</v>
      </c>
    </row>
    <row r="44" spans="2:8" x14ac:dyDescent="0.3">
      <c r="B44" s="45" t="s">
        <v>29</v>
      </c>
      <c r="C44" s="46">
        <v>792</v>
      </c>
    </row>
    <row r="45" spans="2:8" x14ac:dyDescent="0.3">
      <c r="B45" s="47" t="s">
        <v>29</v>
      </c>
      <c r="C45" s="48">
        <v>792</v>
      </c>
    </row>
    <row r="46" spans="2:8" x14ac:dyDescent="0.3">
      <c r="B46" s="49" t="s">
        <v>92</v>
      </c>
      <c r="C46" s="50">
        <v>16</v>
      </c>
    </row>
    <row r="47" spans="2:8" x14ac:dyDescent="0.3">
      <c r="B47" s="47" t="s">
        <v>107</v>
      </c>
      <c r="C47" s="48">
        <v>7</v>
      </c>
    </row>
    <row r="48" spans="2:8" x14ac:dyDescent="0.3">
      <c r="B48" s="47" t="s">
        <v>108</v>
      </c>
      <c r="C48" s="48">
        <v>2</v>
      </c>
    </row>
    <row r="49" spans="2:3" x14ac:dyDescent="0.3">
      <c r="B49" s="47" t="s">
        <v>109</v>
      </c>
      <c r="C49" s="48">
        <v>2</v>
      </c>
    </row>
    <row r="50" spans="2:3" x14ac:dyDescent="0.3">
      <c r="B50" s="47" t="s">
        <v>110</v>
      </c>
      <c r="C50" s="48">
        <v>4</v>
      </c>
    </row>
    <row r="51" spans="2:3" x14ac:dyDescent="0.3">
      <c r="B51" s="47" t="s">
        <v>111</v>
      </c>
      <c r="C51" s="48">
        <v>1</v>
      </c>
    </row>
    <row r="52" spans="2:3" x14ac:dyDescent="0.3">
      <c r="B52" s="49" t="s">
        <v>93</v>
      </c>
      <c r="C52" s="50">
        <v>3</v>
      </c>
    </row>
    <row r="53" spans="2:3" x14ac:dyDescent="0.3">
      <c r="B53" s="47" t="s">
        <v>112</v>
      </c>
      <c r="C53" s="48">
        <v>1</v>
      </c>
    </row>
    <row r="54" spans="2:3" x14ac:dyDescent="0.3">
      <c r="B54" s="47" t="s">
        <v>113</v>
      </c>
      <c r="C54" s="48">
        <v>2</v>
      </c>
    </row>
    <row r="55" spans="2:3" x14ac:dyDescent="0.3">
      <c r="B55" s="49" t="s">
        <v>94</v>
      </c>
      <c r="C55" s="50">
        <v>2</v>
      </c>
    </row>
    <row r="56" spans="2:3" x14ac:dyDescent="0.3">
      <c r="B56" s="47" t="s">
        <v>114</v>
      </c>
      <c r="C56" s="48">
        <v>2</v>
      </c>
    </row>
    <row r="57" spans="2:3" x14ac:dyDescent="0.3">
      <c r="B57" s="49" t="s">
        <v>95</v>
      </c>
      <c r="C57" s="50">
        <v>2</v>
      </c>
    </row>
    <row r="58" spans="2:3" x14ac:dyDescent="0.3">
      <c r="B58" s="47" t="s">
        <v>95</v>
      </c>
      <c r="C58" s="48">
        <v>2</v>
      </c>
    </row>
    <row r="59" spans="2:3" x14ac:dyDescent="0.3">
      <c r="B59" s="49" t="s">
        <v>96</v>
      </c>
      <c r="C59" s="50">
        <v>1</v>
      </c>
    </row>
    <row r="60" spans="2:3" x14ac:dyDescent="0.3">
      <c r="B60" s="47" t="s">
        <v>96</v>
      </c>
      <c r="C60" s="48">
        <v>1</v>
      </c>
    </row>
    <row r="61" spans="2:3" x14ac:dyDescent="0.3">
      <c r="B61" s="49" t="s">
        <v>31</v>
      </c>
      <c r="C61" s="50">
        <v>15</v>
      </c>
    </row>
    <row r="62" spans="2:3" x14ac:dyDescent="0.3">
      <c r="B62" s="47" t="s">
        <v>57</v>
      </c>
      <c r="C62" s="48">
        <v>15</v>
      </c>
    </row>
    <row r="63" spans="2:3" x14ac:dyDescent="0.3">
      <c r="B63" s="49" t="s">
        <v>33</v>
      </c>
      <c r="C63" s="50">
        <v>1</v>
      </c>
    </row>
    <row r="64" spans="2:3" x14ac:dyDescent="0.3">
      <c r="B64" s="47" t="s">
        <v>115</v>
      </c>
      <c r="C64" s="48">
        <v>1</v>
      </c>
    </row>
    <row r="65" spans="2:3" x14ac:dyDescent="0.3">
      <c r="B65" s="49" t="s">
        <v>97</v>
      </c>
      <c r="C65" s="50">
        <v>19</v>
      </c>
    </row>
    <row r="66" spans="2:3" x14ac:dyDescent="0.3">
      <c r="B66" s="47" t="s">
        <v>97</v>
      </c>
      <c r="C66" s="48">
        <v>19</v>
      </c>
    </row>
    <row r="67" spans="2:3" x14ac:dyDescent="0.3">
      <c r="B67" s="49" t="s">
        <v>37</v>
      </c>
      <c r="C67" s="50">
        <v>1</v>
      </c>
    </row>
    <row r="68" spans="2:3" x14ac:dyDescent="0.3">
      <c r="B68" s="47" t="s">
        <v>57</v>
      </c>
      <c r="C68" s="48">
        <v>1</v>
      </c>
    </row>
    <row r="69" spans="2:3" x14ac:dyDescent="0.3">
      <c r="B69" s="49" t="s">
        <v>39</v>
      </c>
      <c r="C69" s="50">
        <v>23</v>
      </c>
    </row>
    <row r="70" spans="2:3" x14ac:dyDescent="0.3">
      <c r="B70" s="47" t="s">
        <v>59</v>
      </c>
      <c r="C70" s="48">
        <v>1</v>
      </c>
    </row>
    <row r="71" spans="2:3" x14ac:dyDescent="0.3">
      <c r="B71" s="47" t="s">
        <v>61</v>
      </c>
      <c r="C71" s="48">
        <v>3</v>
      </c>
    </row>
    <row r="72" spans="2:3" x14ac:dyDescent="0.3">
      <c r="B72" s="47" t="s">
        <v>62</v>
      </c>
      <c r="C72" s="48">
        <v>2</v>
      </c>
    </row>
    <row r="73" spans="2:3" x14ac:dyDescent="0.3">
      <c r="B73" s="47" t="s">
        <v>63</v>
      </c>
      <c r="C73" s="48">
        <v>16</v>
      </c>
    </row>
    <row r="74" spans="2:3" x14ac:dyDescent="0.3">
      <c r="B74" s="47" t="s">
        <v>64</v>
      </c>
      <c r="C74" s="48">
        <v>1</v>
      </c>
    </row>
    <row r="75" spans="2:3" x14ac:dyDescent="0.3">
      <c r="B75" s="49" t="s">
        <v>98</v>
      </c>
      <c r="C75" s="50">
        <v>1</v>
      </c>
    </row>
    <row r="76" spans="2:3" x14ac:dyDescent="0.3">
      <c r="B76" s="47" t="s">
        <v>98</v>
      </c>
      <c r="C76" s="48">
        <v>1</v>
      </c>
    </row>
    <row r="77" spans="2:3" x14ac:dyDescent="0.3">
      <c r="B77" s="49" t="s">
        <v>36</v>
      </c>
      <c r="C77" s="50">
        <v>9</v>
      </c>
    </row>
    <row r="78" spans="2:3" x14ac:dyDescent="0.3">
      <c r="B78" s="47" t="s">
        <v>57</v>
      </c>
      <c r="C78" s="48">
        <v>9</v>
      </c>
    </row>
    <row r="79" spans="2:3" x14ac:dyDescent="0.3">
      <c r="B79" s="49" t="s">
        <v>43</v>
      </c>
      <c r="C79" s="50">
        <v>15</v>
      </c>
    </row>
    <row r="80" spans="2:3" x14ac:dyDescent="0.3">
      <c r="B80" s="47" t="s">
        <v>66</v>
      </c>
      <c r="C80" s="48">
        <v>15</v>
      </c>
    </row>
    <row r="81" spans="2:3" x14ac:dyDescent="0.3">
      <c r="B81" s="49" t="s">
        <v>101</v>
      </c>
      <c r="C81" s="50">
        <v>1</v>
      </c>
    </row>
    <row r="82" spans="2:3" x14ac:dyDescent="0.3">
      <c r="B82" s="47" t="s">
        <v>101</v>
      </c>
      <c r="C82" s="48">
        <v>1</v>
      </c>
    </row>
    <row r="83" spans="2:3" x14ac:dyDescent="0.3">
      <c r="B83" s="49" t="s">
        <v>45</v>
      </c>
      <c r="C83" s="50">
        <v>112</v>
      </c>
    </row>
    <row r="84" spans="2:3" x14ac:dyDescent="0.3">
      <c r="B84" s="47" t="s">
        <v>45</v>
      </c>
      <c r="C84" s="48">
        <v>111</v>
      </c>
    </row>
    <row r="85" spans="2:3" x14ac:dyDescent="0.3">
      <c r="B85" s="47" t="s">
        <v>50</v>
      </c>
      <c r="C85" s="48">
        <v>1</v>
      </c>
    </row>
    <row r="86" spans="2:3" x14ac:dyDescent="0.3">
      <c r="B86" s="49" t="s">
        <v>30</v>
      </c>
      <c r="C86" s="50">
        <v>829</v>
      </c>
    </row>
    <row r="87" spans="2:3" x14ac:dyDescent="0.3">
      <c r="B87" s="47" t="s">
        <v>71</v>
      </c>
      <c r="C87" s="48">
        <v>61</v>
      </c>
    </row>
    <row r="88" spans="2:3" x14ac:dyDescent="0.3">
      <c r="B88" s="47" t="s">
        <v>72</v>
      </c>
      <c r="C88" s="48">
        <v>2</v>
      </c>
    </row>
    <row r="89" spans="2:3" x14ac:dyDescent="0.3">
      <c r="B89" s="47" t="s">
        <v>74</v>
      </c>
      <c r="C89" s="48">
        <v>573</v>
      </c>
    </row>
    <row r="90" spans="2:3" x14ac:dyDescent="0.3">
      <c r="B90" s="47" t="s">
        <v>75</v>
      </c>
      <c r="C90" s="48">
        <v>189</v>
      </c>
    </row>
    <row r="91" spans="2:3" x14ac:dyDescent="0.3">
      <c r="B91" s="47" t="s">
        <v>76</v>
      </c>
      <c r="C91" s="48">
        <v>1</v>
      </c>
    </row>
    <row r="92" spans="2:3" x14ac:dyDescent="0.3">
      <c r="B92" s="47" t="s">
        <v>77</v>
      </c>
      <c r="C92" s="48">
        <v>3</v>
      </c>
    </row>
    <row r="93" spans="2:3" x14ac:dyDescent="0.3">
      <c r="B93" s="49" t="s">
        <v>100</v>
      </c>
      <c r="C93" s="50">
        <v>17</v>
      </c>
    </row>
    <row r="94" spans="2:3" x14ac:dyDescent="0.3">
      <c r="B94" s="47" t="s">
        <v>100</v>
      </c>
      <c r="C94" s="48">
        <v>17</v>
      </c>
    </row>
    <row r="95" spans="2:3" x14ac:dyDescent="0.3">
      <c r="B95" s="49" t="s">
        <v>46</v>
      </c>
      <c r="C95" s="50">
        <v>177</v>
      </c>
    </row>
    <row r="96" spans="2:3" x14ac:dyDescent="0.3">
      <c r="B96" s="47" t="s">
        <v>75</v>
      </c>
      <c r="C96" s="48">
        <v>177</v>
      </c>
    </row>
    <row r="97" spans="2:3" x14ac:dyDescent="0.3">
      <c r="B97" s="49" t="s">
        <v>102</v>
      </c>
      <c r="C97" s="50">
        <v>3</v>
      </c>
    </row>
    <row r="98" spans="2:3" x14ac:dyDescent="0.3">
      <c r="B98" s="47" t="s">
        <v>102</v>
      </c>
      <c r="C98" s="48">
        <v>3</v>
      </c>
    </row>
    <row r="99" spans="2:3" x14ac:dyDescent="0.3">
      <c r="B99" s="49" t="s">
        <v>34</v>
      </c>
      <c r="C99" s="50">
        <v>27</v>
      </c>
    </row>
    <row r="100" spans="2:3" x14ac:dyDescent="0.3">
      <c r="B100" s="47" t="s">
        <v>57</v>
      </c>
      <c r="C100" s="48">
        <v>27</v>
      </c>
    </row>
    <row r="101" spans="2:3" x14ac:dyDescent="0.3">
      <c r="B101" s="49" t="s">
        <v>40</v>
      </c>
      <c r="C101" s="50">
        <v>1</v>
      </c>
    </row>
    <row r="102" spans="2:3" x14ac:dyDescent="0.3">
      <c r="B102" s="47" t="s">
        <v>57</v>
      </c>
      <c r="C102" s="48">
        <v>1</v>
      </c>
    </row>
    <row r="103" spans="2:3" x14ac:dyDescent="0.3">
      <c r="B103" s="49" t="s">
        <v>103</v>
      </c>
      <c r="C103" s="50">
        <v>1</v>
      </c>
    </row>
    <row r="104" spans="2:3" x14ac:dyDescent="0.3">
      <c r="B104" s="47" t="s">
        <v>57</v>
      </c>
      <c r="C104" s="48">
        <v>1</v>
      </c>
    </row>
    <row r="105" spans="2:3" x14ac:dyDescent="0.3">
      <c r="B105" s="49" t="s">
        <v>104</v>
      </c>
      <c r="C105" s="50">
        <v>1</v>
      </c>
    </row>
    <row r="106" spans="2:3" x14ac:dyDescent="0.3">
      <c r="B106" s="47" t="s">
        <v>57</v>
      </c>
      <c r="C106" s="48">
        <v>1</v>
      </c>
    </row>
    <row r="107" spans="2:3" x14ac:dyDescent="0.3">
      <c r="B107" s="49" t="s">
        <v>42</v>
      </c>
      <c r="C107" s="50">
        <v>23</v>
      </c>
    </row>
    <row r="108" spans="2:3" x14ac:dyDescent="0.3">
      <c r="B108" s="47" t="s">
        <v>116</v>
      </c>
      <c r="C108" s="48">
        <v>1</v>
      </c>
    </row>
    <row r="109" spans="2:3" x14ac:dyDescent="0.3">
      <c r="B109" s="47" t="s">
        <v>80</v>
      </c>
      <c r="C109" s="48">
        <v>4</v>
      </c>
    </row>
    <row r="110" spans="2:3" x14ac:dyDescent="0.3">
      <c r="B110" s="47" t="s">
        <v>82</v>
      </c>
      <c r="C110" s="48">
        <v>18</v>
      </c>
    </row>
    <row r="111" spans="2:3" x14ac:dyDescent="0.3">
      <c r="B111" s="49" t="s">
        <v>48</v>
      </c>
      <c r="C111" s="50">
        <v>5</v>
      </c>
    </row>
    <row r="112" spans="2:3" x14ac:dyDescent="0.3">
      <c r="B112" s="47" t="s">
        <v>57</v>
      </c>
      <c r="C112" s="48">
        <v>5</v>
      </c>
    </row>
    <row r="113" spans="2:3" x14ac:dyDescent="0.3">
      <c r="B113" s="49" t="s">
        <v>32</v>
      </c>
      <c r="C113" s="50">
        <v>1572</v>
      </c>
    </row>
    <row r="114" spans="2:3" x14ac:dyDescent="0.3">
      <c r="B114" s="47" t="s">
        <v>83</v>
      </c>
      <c r="C114" s="48">
        <v>4</v>
      </c>
    </row>
    <row r="115" spans="2:3" x14ac:dyDescent="0.3">
      <c r="B115" s="47" t="s">
        <v>84</v>
      </c>
      <c r="C115" s="48">
        <v>1503</v>
      </c>
    </row>
    <row r="116" spans="2:3" x14ac:dyDescent="0.3">
      <c r="B116" s="47" t="s">
        <v>85</v>
      </c>
      <c r="C116" s="48">
        <v>62</v>
      </c>
    </row>
    <row r="117" spans="2:3" x14ac:dyDescent="0.3">
      <c r="B117" s="47" t="s">
        <v>117</v>
      </c>
      <c r="C117" s="48">
        <v>1</v>
      </c>
    </row>
    <row r="118" spans="2:3" x14ac:dyDescent="0.3">
      <c r="B118" s="47" t="s">
        <v>50</v>
      </c>
      <c r="C118" s="48">
        <v>2</v>
      </c>
    </row>
    <row r="119" spans="2:3" x14ac:dyDescent="0.3">
      <c r="B119" s="49" t="s">
        <v>51</v>
      </c>
      <c r="C119" s="50">
        <v>4</v>
      </c>
    </row>
    <row r="120" spans="2:3" x14ac:dyDescent="0.3">
      <c r="B120" s="47" t="s">
        <v>51</v>
      </c>
      <c r="C120" s="48">
        <v>4</v>
      </c>
    </row>
    <row r="121" spans="2:3" x14ac:dyDescent="0.3">
      <c r="B121" s="49" t="s">
        <v>38</v>
      </c>
      <c r="C121" s="50">
        <v>37</v>
      </c>
    </row>
    <row r="122" spans="2:3" x14ac:dyDescent="0.3">
      <c r="B122" s="47" t="s">
        <v>86</v>
      </c>
      <c r="C122" s="48">
        <v>2</v>
      </c>
    </row>
    <row r="123" spans="2:3" x14ac:dyDescent="0.3">
      <c r="B123" s="47" t="s">
        <v>87</v>
      </c>
      <c r="C123" s="48">
        <v>2</v>
      </c>
    </row>
    <row r="124" spans="2:3" x14ac:dyDescent="0.3">
      <c r="B124" s="47" t="s">
        <v>38</v>
      </c>
      <c r="C124" s="48">
        <v>33</v>
      </c>
    </row>
    <row r="125" spans="2:3" x14ac:dyDescent="0.3">
      <c r="B125" s="49" t="s">
        <v>99</v>
      </c>
      <c r="C125" s="50">
        <v>19</v>
      </c>
    </row>
    <row r="126" spans="2:3" x14ac:dyDescent="0.3">
      <c r="B126" s="47" t="s">
        <v>99</v>
      </c>
      <c r="C126" s="48">
        <v>19</v>
      </c>
    </row>
    <row r="127" spans="2:3" x14ac:dyDescent="0.3">
      <c r="B127" s="49" t="s">
        <v>50</v>
      </c>
      <c r="C127" s="50">
        <v>103</v>
      </c>
    </row>
    <row r="128" spans="2:3" ht="15" thickBot="1" x14ac:dyDescent="0.35">
      <c r="B128" s="47" t="s">
        <v>50</v>
      </c>
      <c r="C128" s="48">
        <v>103</v>
      </c>
    </row>
    <row r="129" spans="2:3" ht="30" customHeight="1" thickBot="1" x14ac:dyDescent="0.35">
      <c r="B129" s="38" t="s">
        <v>53</v>
      </c>
      <c r="C129" s="56">
        <v>3832</v>
      </c>
    </row>
  </sheetData>
  <mergeCells count="5">
    <mergeCell ref="B3:F3"/>
    <mergeCell ref="B4:F4"/>
    <mergeCell ref="B6:D6"/>
    <mergeCell ref="F6:H6"/>
    <mergeCell ref="B42:C42"/>
  </mergeCells>
  <conditionalFormatting sqref="D8:D38">
    <cfRule type="colorScale" priority="2">
      <colorScale>
        <cfvo type="min"/>
        <cfvo type="percentile" val="50"/>
        <cfvo type="max"/>
        <color rgb="FF63BE7B"/>
        <color rgb="FFFFEB84"/>
        <color rgb="FFF8696B"/>
      </colorScale>
    </cfRule>
  </conditionalFormatting>
  <conditionalFormatting sqref="H8:H38">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7BC37-E90F-4947-9820-A65C82EE9948}">
  <sheetPr>
    <tabColor rgb="FF00B0F0"/>
  </sheetPr>
  <dimension ref="B2:I16"/>
  <sheetViews>
    <sheetView showGridLines="0" workbookViewId="0">
      <selection activeCell="P75" sqref="P75"/>
    </sheetView>
  </sheetViews>
  <sheetFormatPr defaultRowHeight="14.4" x14ac:dyDescent="0.3"/>
  <cols>
    <col min="2" max="2" width="30.77734375" customWidth="1"/>
    <col min="3" max="9" width="12.77734375" customWidth="1"/>
  </cols>
  <sheetData>
    <row r="2" spans="2:9" ht="15" thickBot="1" x14ac:dyDescent="0.35"/>
    <row r="3" spans="2:9" ht="45" customHeight="1" x14ac:dyDescent="0.3">
      <c r="B3" s="15" t="s">
        <v>118</v>
      </c>
      <c r="C3" s="16"/>
      <c r="D3" s="16"/>
      <c r="E3" s="16"/>
      <c r="F3" s="16"/>
      <c r="G3" s="16"/>
      <c r="H3" s="17"/>
      <c r="I3" s="18"/>
    </row>
    <row r="4" spans="2:9" ht="30" customHeight="1" thickBot="1" x14ac:dyDescent="0.35">
      <c r="B4" s="19" t="s">
        <v>23</v>
      </c>
      <c r="C4" s="20"/>
      <c r="D4" s="20"/>
      <c r="E4" s="20"/>
      <c r="F4" s="20"/>
      <c r="G4" s="20"/>
      <c r="H4" s="21"/>
      <c r="I4" s="22"/>
    </row>
    <row r="5" spans="2:9" ht="15" thickBot="1" x14ac:dyDescent="0.35"/>
    <row r="6" spans="2:9" ht="30" customHeight="1" thickBot="1" x14ac:dyDescent="0.35">
      <c r="B6" s="57" t="s">
        <v>119</v>
      </c>
      <c r="C6" s="58"/>
      <c r="D6" s="58"/>
      <c r="E6" s="58"/>
      <c r="F6" s="58"/>
      <c r="G6" s="58"/>
      <c r="H6" s="59"/>
    </row>
    <row r="7" spans="2:9" ht="30" customHeight="1" x14ac:dyDescent="0.3">
      <c r="B7" s="60" t="s">
        <v>120</v>
      </c>
      <c r="C7" s="61" t="s">
        <v>121</v>
      </c>
      <c r="D7" s="62"/>
      <c r="E7" s="62"/>
      <c r="F7" s="62"/>
      <c r="G7" s="63"/>
      <c r="H7" s="64" t="s">
        <v>53</v>
      </c>
      <c r="I7" s="65" t="s">
        <v>122</v>
      </c>
    </row>
    <row r="8" spans="2:9" ht="45" customHeight="1" thickBot="1" x14ac:dyDescent="0.35">
      <c r="B8" s="66"/>
      <c r="C8" s="67" t="s">
        <v>123</v>
      </c>
      <c r="D8" s="68" t="s">
        <v>124</v>
      </c>
      <c r="E8" s="68" t="s">
        <v>125</v>
      </c>
      <c r="F8" s="68" t="s">
        <v>126</v>
      </c>
      <c r="G8" s="69" t="s">
        <v>127</v>
      </c>
      <c r="H8" s="70"/>
      <c r="I8" s="71"/>
    </row>
    <row r="9" spans="2:9" x14ac:dyDescent="0.3">
      <c r="B9" s="72" t="s">
        <v>128</v>
      </c>
      <c r="C9" s="73">
        <v>2</v>
      </c>
      <c r="D9" s="73">
        <v>12</v>
      </c>
      <c r="E9" s="73"/>
      <c r="F9" s="73"/>
      <c r="G9" s="74"/>
      <c r="H9" s="72">
        <v>14</v>
      </c>
      <c r="I9" s="75">
        <f>C9/H9</f>
        <v>0.14285714285714285</v>
      </c>
    </row>
    <row r="10" spans="2:9" x14ac:dyDescent="0.3">
      <c r="B10" s="76" t="s">
        <v>129</v>
      </c>
      <c r="C10" s="77">
        <v>1</v>
      </c>
      <c r="D10" s="77"/>
      <c r="E10" s="77"/>
      <c r="F10" s="77">
        <v>1</v>
      </c>
      <c r="G10" s="78"/>
      <c r="H10" s="76">
        <v>2</v>
      </c>
      <c r="I10" s="79">
        <f t="shared" ref="I10:I14" si="0">C10/H10</f>
        <v>0.5</v>
      </c>
    </row>
    <row r="11" spans="2:9" x14ac:dyDescent="0.3">
      <c r="B11" s="76" t="s">
        <v>130</v>
      </c>
      <c r="C11" s="77">
        <v>7</v>
      </c>
      <c r="D11" s="77"/>
      <c r="E11" s="77"/>
      <c r="F11" s="77">
        <v>3</v>
      </c>
      <c r="G11" s="78"/>
      <c r="H11" s="76">
        <v>10</v>
      </c>
      <c r="I11" s="79">
        <f t="shared" si="0"/>
        <v>0.7</v>
      </c>
    </row>
    <row r="12" spans="2:9" x14ac:dyDescent="0.3">
      <c r="B12" s="76" t="s">
        <v>131</v>
      </c>
      <c r="C12" s="77">
        <v>2724</v>
      </c>
      <c r="D12" s="77">
        <v>0</v>
      </c>
      <c r="E12" s="77">
        <v>0</v>
      </c>
      <c r="F12" s="77">
        <v>1</v>
      </c>
      <c r="G12" s="78">
        <v>0</v>
      </c>
      <c r="H12" s="76">
        <v>2725</v>
      </c>
      <c r="I12" s="79">
        <f t="shared" si="0"/>
        <v>0.99963302752293581</v>
      </c>
    </row>
    <row r="13" spans="2:9" x14ac:dyDescent="0.3">
      <c r="B13" s="76" t="s">
        <v>132</v>
      </c>
      <c r="C13" s="77">
        <v>1095</v>
      </c>
      <c r="D13" s="77">
        <v>3</v>
      </c>
      <c r="E13" s="77"/>
      <c r="F13" s="77"/>
      <c r="G13" s="78"/>
      <c r="H13" s="76">
        <v>1098</v>
      </c>
      <c r="I13" s="79">
        <f t="shared" si="0"/>
        <v>0.99726775956284153</v>
      </c>
    </row>
    <row r="14" spans="2:9" ht="15" thickBot="1" x14ac:dyDescent="0.35">
      <c r="B14" s="80" t="s">
        <v>133</v>
      </c>
      <c r="C14" s="81">
        <v>3</v>
      </c>
      <c r="D14" s="81">
        <v>1</v>
      </c>
      <c r="E14" s="81"/>
      <c r="F14" s="81"/>
      <c r="G14" s="82"/>
      <c r="H14" s="80">
        <v>4</v>
      </c>
      <c r="I14" s="83">
        <f t="shared" si="0"/>
        <v>0.75</v>
      </c>
    </row>
    <row r="15" spans="2:9" ht="30" customHeight="1" thickBot="1" x14ac:dyDescent="0.35">
      <c r="B15" s="84" t="s">
        <v>105</v>
      </c>
      <c r="C15" s="85">
        <v>3832</v>
      </c>
      <c r="D15" s="86">
        <v>16</v>
      </c>
      <c r="E15" s="86">
        <v>0</v>
      </c>
      <c r="F15" s="86">
        <v>5</v>
      </c>
      <c r="G15" s="87">
        <v>0</v>
      </c>
      <c r="H15" s="88">
        <v>3853</v>
      </c>
    </row>
    <row r="16" spans="2:9" ht="30" customHeight="1" thickBot="1" x14ac:dyDescent="0.35">
      <c r="B16" s="89" t="s">
        <v>134</v>
      </c>
      <c r="C16" s="90">
        <f>C15/$H$15</f>
        <v>0.99454970153127431</v>
      </c>
      <c r="D16" s="91">
        <f t="shared" ref="D16:G16" si="1">D15/$H$15</f>
        <v>4.1526083571243183E-3</v>
      </c>
      <c r="E16" s="91">
        <f t="shared" si="1"/>
        <v>0</v>
      </c>
      <c r="F16" s="91">
        <f t="shared" si="1"/>
        <v>1.2976901116013497E-3</v>
      </c>
      <c r="G16" s="92">
        <f t="shared" si="1"/>
        <v>0</v>
      </c>
    </row>
  </sheetData>
  <mergeCells count="7">
    <mergeCell ref="I7:I8"/>
    <mergeCell ref="B3:G3"/>
    <mergeCell ref="B4:G4"/>
    <mergeCell ref="B6:H6"/>
    <mergeCell ref="B7:B8"/>
    <mergeCell ref="C7:G7"/>
    <mergeCell ref="H7:H8"/>
  </mergeCells>
  <conditionalFormatting sqref="I9:I13">
    <cfRule type="colorScale" priority="3">
      <colorScale>
        <cfvo type="min"/>
        <cfvo type="percentile" val="50"/>
        <cfvo type="max"/>
        <color rgb="FFF8696B"/>
        <color rgb="FFFFEB84"/>
        <color rgb="FF63BE7B"/>
      </colorScale>
    </cfRule>
  </conditionalFormatting>
  <conditionalFormatting sqref="I14">
    <cfRule type="colorScale" priority="2">
      <colorScale>
        <cfvo type="min"/>
        <cfvo type="percentile" val="50"/>
        <cfvo type="max"/>
        <color rgb="FFF8696B"/>
        <color rgb="FFFFEB84"/>
        <color rgb="FF63BE7B"/>
      </colorScale>
    </cfRule>
  </conditionalFormatting>
  <conditionalFormatting sqref="C16:G16">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Legenda</vt:lpstr>
      <vt:lpstr>Aprile</vt:lpstr>
      <vt:lpstr>Grafici</vt:lpstr>
      <vt:lpstr>Telefono</vt:lpstr>
      <vt:lpstr>Mail</vt:lpstr>
      <vt:lpstr>Mail per Coda</vt:lpstr>
    </vt:vector>
  </TitlesOfParts>
  <Company>aCapo SCSI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Fabrizio Mesiti</dc:creator>
  <cp:lastModifiedBy>Fabrizio Mesiti</cp:lastModifiedBy>
  <dcterms:created xsi:type="dcterms:W3CDTF">2020-08-07T14:28:02Z</dcterms:created>
  <dcterms:modified xsi:type="dcterms:W3CDTF">2020-08-07T14:31:00Z</dcterms:modified>
</cp:coreProperties>
</file>