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y74001.ACAPO\Desktop\"/>
    </mc:Choice>
  </mc:AlternateContent>
  <bookViews>
    <workbookView xWindow="0" yWindow="0" windowWidth="20490" windowHeight="7125"/>
  </bookViews>
  <sheets>
    <sheet name="Mail per coda 2" sheetId="1" r:id="rId1"/>
    <sheet name="Mail" sheetId="2" r:id="rId2"/>
    <sheet name="Telefono" sheetId="3" r:id="rId3"/>
    <sheet name="Mensile Agosto" sheetId="4" r:id="rId4"/>
  </sheets>
  <externalReferences>
    <externalReference r:id="rId5"/>
  </externalReferences>
  <definedNames>
    <definedName name="connessione">[1]Storico_Fatture!$E$16:$E$26</definedName>
    <definedName name="conversazione">[1]Storico_Fatture!$G$16:$G$26</definedName>
    <definedName name="gestite">[1]Storico_Fatture!$F$16:$F$26</definedName>
    <definedName name="sistema">[1]Storico_Fatture!$D$16:$D$26</definedName>
    <definedName name="telefono">[1]Storico_Fatture!$C$16:$C$26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4" l="1"/>
  <c r="M31" i="4"/>
  <c r="L31" i="4"/>
  <c r="C31" i="4"/>
  <c r="O31" i="4" s="1"/>
  <c r="P30" i="4"/>
  <c r="M30" i="4"/>
  <c r="L30" i="4"/>
  <c r="C30" i="4"/>
  <c r="O30" i="4" s="1"/>
  <c r="P29" i="4"/>
  <c r="M29" i="4"/>
  <c r="L29" i="4"/>
  <c r="C29" i="4"/>
  <c r="O29" i="4" s="1"/>
  <c r="P28" i="4"/>
  <c r="M28" i="4"/>
  <c r="L28" i="4"/>
  <c r="C28" i="4"/>
  <c r="O28" i="4" s="1"/>
  <c r="P27" i="4"/>
  <c r="M27" i="4"/>
  <c r="L27" i="4"/>
  <c r="C27" i="4"/>
  <c r="O27" i="4" s="1"/>
  <c r="P26" i="4"/>
  <c r="M26" i="4"/>
  <c r="L26" i="4"/>
  <c r="C26" i="4"/>
  <c r="O26" i="4" s="1"/>
  <c r="P25" i="4"/>
  <c r="M25" i="4"/>
  <c r="L25" i="4"/>
  <c r="C25" i="4"/>
  <c r="O25" i="4" s="1"/>
  <c r="P24" i="4"/>
  <c r="O24" i="4"/>
  <c r="M24" i="4"/>
  <c r="L24" i="4"/>
  <c r="C24" i="4"/>
  <c r="P23" i="4"/>
  <c r="M23" i="4"/>
  <c r="L23" i="4"/>
  <c r="C23" i="4"/>
  <c r="O23" i="4" s="1"/>
  <c r="P22" i="4"/>
  <c r="M22" i="4"/>
  <c r="L22" i="4"/>
  <c r="C22" i="4"/>
  <c r="O22" i="4" s="1"/>
  <c r="P21" i="4"/>
  <c r="M21" i="4"/>
  <c r="L21" i="4"/>
  <c r="C21" i="4"/>
  <c r="O21" i="4" s="1"/>
  <c r="P20" i="4"/>
  <c r="M20" i="4"/>
  <c r="L20" i="4"/>
  <c r="C20" i="4"/>
  <c r="O20" i="4" s="1"/>
  <c r="P19" i="4"/>
  <c r="M19" i="4"/>
  <c r="L19" i="4"/>
  <c r="C19" i="4"/>
  <c r="O19" i="4" s="1"/>
  <c r="P18" i="4"/>
  <c r="M18" i="4"/>
  <c r="L18" i="4"/>
  <c r="C18" i="4"/>
  <c r="O18" i="4" s="1"/>
  <c r="P17" i="4"/>
  <c r="M17" i="4"/>
  <c r="L17" i="4"/>
  <c r="C17" i="4"/>
  <c r="O17" i="4" s="1"/>
  <c r="P16" i="4"/>
  <c r="O16" i="4"/>
  <c r="M16" i="4"/>
  <c r="L16" i="4"/>
  <c r="C16" i="4"/>
  <c r="P15" i="4"/>
  <c r="M15" i="4"/>
  <c r="L15" i="4"/>
  <c r="C15" i="4"/>
  <c r="O15" i="4" s="1"/>
  <c r="P14" i="4"/>
  <c r="M14" i="4"/>
  <c r="L14" i="4"/>
  <c r="C14" i="4"/>
  <c r="O14" i="4" s="1"/>
  <c r="P13" i="4"/>
  <c r="M13" i="4"/>
  <c r="L13" i="4"/>
  <c r="C13" i="4"/>
  <c r="O13" i="4" s="1"/>
  <c r="P12" i="4"/>
  <c r="M12" i="4"/>
  <c r="L12" i="4"/>
  <c r="C12" i="4"/>
  <c r="O12" i="4" s="1"/>
  <c r="P11" i="4"/>
  <c r="M11" i="4"/>
  <c r="L11" i="4"/>
  <c r="C11" i="4"/>
  <c r="O11" i="4" s="1"/>
  <c r="P10" i="4"/>
  <c r="M10" i="4"/>
  <c r="L10" i="4"/>
  <c r="C10" i="4"/>
  <c r="O10" i="4" s="1"/>
  <c r="P9" i="4"/>
  <c r="M9" i="4"/>
  <c r="L9" i="4"/>
  <c r="C9" i="4"/>
  <c r="O9" i="4" s="1"/>
  <c r="P8" i="4"/>
  <c r="O8" i="4"/>
  <c r="M8" i="4"/>
  <c r="L8" i="4"/>
  <c r="C8" i="4"/>
  <c r="P7" i="4"/>
  <c r="M7" i="4"/>
  <c r="L7" i="4"/>
  <c r="C7" i="4"/>
  <c r="O7" i="4" s="1"/>
  <c r="H25" i="3"/>
  <c r="D25" i="3"/>
  <c r="H24" i="3"/>
  <c r="D24" i="3"/>
  <c r="H23" i="3"/>
  <c r="D23" i="3"/>
  <c r="H22" i="3"/>
  <c r="D22" i="3"/>
  <c r="H21" i="3"/>
  <c r="D21" i="3"/>
  <c r="H20" i="3"/>
  <c r="D20" i="3"/>
  <c r="H19" i="3"/>
  <c r="D19" i="3"/>
  <c r="H18" i="3"/>
  <c r="D18" i="3"/>
  <c r="H17" i="3"/>
  <c r="D17" i="3"/>
  <c r="H16" i="3"/>
  <c r="D16" i="3"/>
  <c r="H15" i="3"/>
  <c r="D15" i="3"/>
  <c r="H14" i="3"/>
  <c r="D14" i="3"/>
  <c r="H13" i="3"/>
  <c r="D13" i="3"/>
  <c r="H12" i="3"/>
  <c r="D12" i="3"/>
  <c r="H11" i="3"/>
  <c r="D11" i="3"/>
  <c r="H10" i="3"/>
  <c r="D10" i="3"/>
  <c r="H9" i="3"/>
  <c r="D9" i="3"/>
  <c r="H8" i="3"/>
  <c r="D8" i="3"/>
  <c r="H35" i="2"/>
  <c r="D35" i="2"/>
  <c r="H34" i="2"/>
  <c r="D34" i="2"/>
  <c r="H33" i="2"/>
  <c r="D33" i="2"/>
  <c r="H32" i="2"/>
  <c r="D32" i="2"/>
  <c r="H31" i="2"/>
  <c r="D31" i="2"/>
  <c r="H30" i="2"/>
  <c r="D30" i="2"/>
  <c r="H29" i="2"/>
  <c r="D29" i="2"/>
  <c r="H28" i="2"/>
  <c r="D28" i="2"/>
  <c r="H27" i="2"/>
  <c r="D27" i="2"/>
  <c r="H26" i="2"/>
  <c r="D26" i="2"/>
  <c r="H25" i="2"/>
  <c r="D25" i="2"/>
  <c r="H24" i="2"/>
  <c r="D24" i="2"/>
  <c r="H23" i="2"/>
  <c r="D23" i="2"/>
  <c r="H22" i="2"/>
  <c r="D22" i="2"/>
  <c r="H21" i="2"/>
  <c r="D21" i="2"/>
  <c r="H20" i="2"/>
  <c r="D20" i="2"/>
  <c r="H19" i="2"/>
  <c r="D19" i="2"/>
  <c r="H18" i="2"/>
  <c r="D18" i="2"/>
  <c r="H17" i="2"/>
  <c r="D17" i="2"/>
  <c r="H16" i="2"/>
  <c r="D16" i="2"/>
  <c r="H15" i="2"/>
  <c r="D15" i="2"/>
  <c r="H14" i="2"/>
  <c r="D14" i="2"/>
  <c r="H13" i="2"/>
  <c r="D13" i="2"/>
  <c r="H12" i="2"/>
  <c r="D12" i="2"/>
  <c r="H11" i="2"/>
  <c r="D11" i="2"/>
  <c r="H10" i="2"/>
  <c r="D10" i="2"/>
  <c r="H9" i="2"/>
  <c r="D9" i="2"/>
  <c r="H8" i="2"/>
  <c r="D8" i="2"/>
  <c r="I17" i="1"/>
  <c r="I18" i="1" s="1"/>
  <c r="H17" i="1"/>
  <c r="H18" i="1" s="1"/>
  <c r="G17" i="1"/>
  <c r="G18" i="1" s="1"/>
  <c r="F17" i="1"/>
  <c r="F18" i="1" s="1"/>
  <c r="E17" i="1"/>
  <c r="E18" i="1" s="1"/>
  <c r="D17" i="1"/>
  <c r="C17" i="1"/>
  <c r="J17" i="1" s="1"/>
  <c r="K16" i="1"/>
  <c r="J16" i="1"/>
  <c r="J15" i="1"/>
  <c r="K15" i="1" s="1"/>
  <c r="K14" i="1"/>
  <c r="J14" i="1"/>
  <c r="J13" i="1"/>
  <c r="K13" i="1" s="1"/>
  <c r="K12" i="1"/>
  <c r="J12" i="1"/>
  <c r="J11" i="1"/>
  <c r="K11" i="1" s="1"/>
  <c r="K10" i="1"/>
  <c r="J10" i="1"/>
  <c r="J9" i="1"/>
  <c r="K9" i="1" s="1"/>
  <c r="D18" i="1" l="1"/>
  <c r="C18" i="1"/>
</calcChain>
</file>

<file path=xl/sharedStrings.xml><?xml version="1.0" encoding="utf-8"?>
<sst xmlns="http://schemas.openxmlformats.org/spreadsheetml/2006/main" count="324" uniqueCount="141">
  <si>
    <t>ANPAL - Casi generati dal canale mail divisi per stato e per code</t>
  </si>
  <si>
    <t>Attività svolta dal 1 al 31 Agosto, aggiornato il 4 Settembre 2020</t>
  </si>
  <si>
    <t>Casi originati da mail divisi per code e per stato</t>
  </si>
  <si>
    <t>CODE</t>
  </si>
  <si>
    <t>STATO</t>
  </si>
  <si>
    <t>TOTALE</t>
  </si>
  <si>
    <t>% chiuse rispetto al totale della coda</t>
  </si>
  <si>
    <t>Chiuso</t>
  </si>
  <si>
    <t>In Attesa</t>
  </si>
  <si>
    <t>In Lavorazione</t>
  </si>
  <si>
    <t>Nuovo</t>
  </si>
  <si>
    <t>Pending</t>
  </si>
  <si>
    <t>Risposta mail</t>
  </si>
  <si>
    <t>Inoltrato al II livello</t>
  </si>
  <si>
    <t>ANPAL MAIL</t>
  </si>
  <si>
    <t>DIVISIONE 3</t>
  </si>
  <si>
    <t>DIVISIONE 4</t>
  </si>
  <si>
    <t>DIVISIONE 5</t>
  </si>
  <si>
    <t>DIVISIONE 7</t>
  </si>
  <si>
    <t>INFO ANPAL</t>
  </si>
  <si>
    <t>SUPPORTO TECNICO - MY ANPAL</t>
  </si>
  <si>
    <t>SUPPORTO TECNICO I LIVELLO</t>
  </si>
  <si>
    <t>% rispetto al totale</t>
  </si>
  <si>
    <t>ANPAL - Casi in stato chiuso generati dal canale mail. Sintetico per Tipo; dettaglio per motivo</t>
  </si>
  <si>
    <t>Casi originati da Mail in stato chiuso in ordine alfabetico</t>
  </si>
  <si>
    <t>Casi originati da Mail in stato chiuso in ordine decrescente</t>
  </si>
  <si>
    <t>Tipologia e rispettivi motivi</t>
  </si>
  <si>
    <t>Casi chiusi da canale mail</t>
  </si>
  <si>
    <t xml:space="preserve">% </t>
  </si>
  <si>
    <t>Accesso</t>
  </si>
  <si>
    <t>Portale ANPAL</t>
  </si>
  <si>
    <t>Adr CIGS</t>
  </si>
  <si>
    <t>Disoccupazione e ricollocazione</t>
  </si>
  <si>
    <t>Adr-Naspi</t>
  </si>
  <si>
    <t>Adr-pagamenti</t>
  </si>
  <si>
    <t>SAP</t>
  </si>
  <si>
    <t>Adr-Rdc</t>
  </si>
  <si>
    <t>did on line</t>
  </si>
  <si>
    <t>Agenda</t>
  </si>
  <si>
    <t>(vuoto)</t>
  </si>
  <si>
    <t>Agenzie di selezione</t>
  </si>
  <si>
    <t>Reddito di Cittadinanza</t>
  </si>
  <si>
    <t>Agenzie per il lavoro</t>
  </si>
  <si>
    <t>Assegno di Ricollocazione (ADR)</t>
  </si>
  <si>
    <t>Ammortizzatori Sociali</t>
  </si>
  <si>
    <t>Garanzia giovani</t>
  </si>
  <si>
    <t>Carriere e Professioni</t>
  </si>
  <si>
    <t>Contratti e forme di lavoro</t>
  </si>
  <si>
    <t>Domanda e Offerta di lavoro</t>
  </si>
  <si>
    <t>Contributi e agevolazioni per il lavoratore</t>
  </si>
  <si>
    <t>Lavorare in Italia</t>
  </si>
  <si>
    <t>Lavorare all'Estero</t>
  </si>
  <si>
    <t>Norme e leggi sul lavoro</t>
  </si>
  <si>
    <t>Orientamento e formazione professionale</t>
  </si>
  <si>
    <t>Profilazione qualitativa</t>
  </si>
  <si>
    <t>Curriculum Vitae</t>
  </si>
  <si>
    <t>Totale complessivo</t>
  </si>
  <si>
    <t>Dettaglio per motivo</t>
  </si>
  <si>
    <t>Esito attività</t>
  </si>
  <si>
    <t>Gestione Adr</t>
  </si>
  <si>
    <t>Offerta occupazionale</t>
  </si>
  <si>
    <t>Prenotazione</t>
  </si>
  <si>
    <t>Primo appuntamento</t>
  </si>
  <si>
    <t>Richiesta (completamento domanda)</t>
  </si>
  <si>
    <t>Cambio sede (cittadino)</t>
  </si>
  <si>
    <t>Adr non visualizzabile</t>
  </si>
  <si>
    <t>Operatore PRI</t>
  </si>
  <si>
    <t>Operatore richiesta generica</t>
  </si>
  <si>
    <t>Sospensione Riattivazione</t>
  </si>
  <si>
    <t>Operatore appuntamento</t>
  </si>
  <si>
    <t>Richiesta di rimborso</t>
  </si>
  <si>
    <t>Sede operativa</t>
  </si>
  <si>
    <t>Soggetto erogatore</t>
  </si>
  <si>
    <t>Richiesta Informazioni</t>
  </si>
  <si>
    <t>Agenzia: manifestazione di interesse ADR</t>
  </si>
  <si>
    <t>Agenzia: problemi tecnici portale ADR</t>
  </si>
  <si>
    <t>Agenzia: richiesta amministrativa su ADR</t>
  </si>
  <si>
    <t>Agenzia: richiesta generica su ADR</t>
  </si>
  <si>
    <t>Cittadino: assistenza nella compilazione sul portale</t>
  </si>
  <si>
    <t>Cittadino: limitazioni/sanzioni/condizionalità</t>
  </si>
  <si>
    <t>Cittadino: modalità richiesta ADR</t>
  </si>
  <si>
    <t>Cittadino: richiesta generica di informazioni</t>
  </si>
  <si>
    <t>Cittadino: problemi tecnici di accesso al portale</t>
  </si>
  <si>
    <t>Contratto a tempo determinato</t>
  </si>
  <si>
    <t>Incentivi all'assunzione</t>
  </si>
  <si>
    <t>ANPAL</t>
  </si>
  <si>
    <t>Assegno di ricollocazione</t>
  </si>
  <si>
    <t>Collocamento obbligatorio per disabili</t>
  </si>
  <si>
    <t>DID (Dichiarazione di Immediata Disponibilita)</t>
  </si>
  <si>
    <t>Garanzia Giovani</t>
  </si>
  <si>
    <t>Cigs</t>
  </si>
  <si>
    <t>Naspi</t>
  </si>
  <si>
    <t>Assistenza Tecnica Portale</t>
  </si>
  <si>
    <t>Comunicazioni obbligatorie</t>
  </si>
  <si>
    <t>Informazioni generiche</t>
  </si>
  <si>
    <t>Navigator</t>
  </si>
  <si>
    <t>ANPAL - Casi in stato chiuso generati dal canale telefonico. Sintetico per Tipo; dettaglio per motivo</t>
  </si>
  <si>
    <t>Casi originati da Telefono in stato chiuso in ordine alfabetico</t>
  </si>
  <si>
    <t>Casi originati da Telefono in stato chiuso in ordine decrescente</t>
  </si>
  <si>
    <t>Tipo Caso</t>
  </si>
  <si>
    <t>Casi</t>
  </si>
  <si>
    <t>Lavori di stagione</t>
  </si>
  <si>
    <t>Lavoro dipendente</t>
  </si>
  <si>
    <t>Mobbing e controversie sul lavoro</t>
  </si>
  <si>
    <t>Intermediazione ADR</t>
  </si>
  <si>
    <t xml:space="preserve">Totale </t>
  </si>
  <si>
    <t>Totale</t>
  </si>
  <si>
    <t>Agenzia: cambio soggetto erogatore/proroga/sospensione</t>
  </si>
  <si>
    <t>Cittadino: informazioni sui soggetti erogatori</t>
  </si>
  <si>
    <t>Cittadino: verifica requisiti ADR</t>
  </si>
  <si>
    <t>Cittadino: compatibilità ADR con altre misure</t>
  </si>
  <si>
    <t>Contratto di apprendistato</t>
  </si>
  <si>
    <t>Contratto di lavoro intermittente</t>
  </si>
  <si>
    <t>Partita IVA</t>
  </si>
  <si>
    <t>Incentivo Occupazione NEET</t>
  </si>
  <si>
    <t>Informazioni politiche del lavoro</t>
  </si>
  <si>
    <t>PSP (Patto di Servizio Personalizzato)</t>
  </si>
  <si>
    <t>Albo nazionale soggetti accreditati</t>
  </si>
  <si>
    <t xml:space="preserve">Stima chiamate giornaliere entrate in ACD </t>
  </si>
  <si>
    <t>Anpal - Sintetico Giornaliero</t>
  </si>
  <si>
    <t>dal Lun al Ven</t>
  </si>
  <si>
    <t>Sabato</t>
  </si>
  <si>
    <t>Ricevute</t>
  </si>
  <si>
    <r>
      <t xml:space="preserve">SLA 04 </t>
    </r>
    <r>
      <rPr>
        <sz val="11"/>
        <color rgb="FF00B050"/>
        <rFont val="Calibri"/>
        <family val="2"/>
        <scheme val="minor"/>
      </rPr>
      <t>80</t>
    </r>
    <r>
      <rPr>
        <b/>
        <sz val="11"/>
        <color rgb="FF00B050"/>
        <rFont val="Calibri"/>
        <family val="2"/>
        <scheme val="minor"/>
      </rPr>
      <t>%</t>
    </r>
  </si>
  <si>
    <r>
      <t xml:space="preserve">SLA 06 </t>
    </r>
    <r>
      <rPr>
        <b/>
        <sz val="11"/>
        <color rgb="FF00B050"/>
        <rFont val="Calibri"/>
        <family val="2"/>
        <scheme val="minor"/>
      </rPr>
      <t>5%</t>
    </r>
  </si>
  <si>
    <t>Giorno</t>
  </si>
  <si>
    <t>Data</t>
  </si>
  <si>
    <t>Non entrate in ACD</t>
  </si>
  <si>
    <t>Entrate in ACD</t>
  </si>
  <si>
    <t>Servite</t>
  </si>
  <si>
    <t>Abb.ate in ACD</t>
  </si>
  <si>
    <t>Chiamate dentro lo SLA 04</t>
  </si>
  <si>
    <t>Abb.te &gt;15 sec.</t>
  </si>
  <si>
    <t>% rispetto al pianificato + 30%</t>
  </si>
  <si>
    <t>Media per Giornata</t>
  </si>
  <si>
    <t>Giornata</t>
  </si>
  <si>
    <t>lunedì</t>
  </si>
  <si>
    <t>Martedì</t>
  </si>
  <si>
    <t>Mercoledì</t>
  </si>
  <si>
    <t>Giovedì</t>
  </si>
  <si>
    <t>Venerdì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</si>
</sst>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%"/>
    <numFmt numFmtId="165" formatCode="#,##0_ ;\-#,##0\ "/>
    <numFmt numFmtId="166" formatCode="dd\ mmmm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4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left"/>
    </xf>
    <xf numFmtId="3" fontId="0" fillId="0" borderId="22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23" xfId="0" applyNumberFormat="1" applyBorder="1"/>
    <xf numFmtId="164" fontId="2" fillId="0" borderId="21" xfId="2" applyNumberFormat="1" applyFont="1" applyBorder="1"/>
    <xf numFmtId="0" fontId="0" fillId="0" borderId="24" xfId="0" applyBorder="1" applyAlignment="1">
      <alignment horizontal="left"/>
    </xf>
    <xf numFmtId="3" fontId="0" fillId="0" borderId="25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0" fillId="0" borderId="30" xfId="0" applyNumberFormat="1" applyBorder="1"/>
    <xf numFmtId="0" fontId="0" fillId="0" borderId="31" xfId="0" applyBorder="1" applyAlignment="1">
      <alignment horizontal="left"/>
    </xf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0" fontId="2" fillId="0" borderId="36" xfId="0" applyFont="1" applyFill="1" applyBorder="1" applyAlignment="1">
      <alignment horizontal="left" vertical="center"/>
    </xf>
    <xf numFmtId="3" fontId="2" fillId="0" borderId="37" xfId="0" applyNumberFormat="1" applyFont="1" applyFill="1" applyBorder="1" applyAlignment="1">
      <alignment vertical="center"/>
    </xf>
    <xf numFmtId="3" fontId="2" fillId="0" borderId="38" xfId="0" applyNumberFormat="1" applyFont="1" applyFill="1" applyBorder="1" applyAlignment="1">
      <alignment vertical="center"/>
    </xf>
    <xf numFmtId="3" fontId="2" fillId="0" borderId="20" xfId="0" applyNumberFormat="1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42" xfId="0" applyFont="1" applyFill="1" applyBorder="1" applyAlignment="1">
      <alignment horizontal="center" vertical="center" wrapText="1"/>
    </xf>
    <xf numFmtId="3" fontId="2" fillId="0" borderId="43" xfId="0" applyNumberFormat="1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165" fontId="2" fillId="0" borderId="45" xfId="1" applyNumberFormat="1" applyFont="1" applyBorder="1" applyAlignment="1">
      <alignment horizontal="right" vertical="center"/>
    </xf>
    <xf numFmtId="164" fontId="0" fillId="0" borderId="21" xfId="2" applyNumberFormat="1" applyFont="1" applyBorder="1"/>
    <xf numFmtId="0" fontId="2" fillId="0" borderId="46" xfId="0" applyFont="1" applyBorder="1" applyAlignment="1">
      <alignment horizontal="left"/>
    </xf>
    <xf numFmtId="165" fontId="2" fillId="0" borderId="47" xfId="1" applyNumberFormat="1" applyFont="1" applyBorder="1" applyAlignment="1">
      <alignment horizontal="right" vertical="center"/>
    </xf>
    <xf numFmtId="0" fontId="2" fillId="0" borderId="39" xfId="0" applyFont="1" applyBorder="1" applyAlignment="1">
      <alignment vertical="center"/>
    </xf>
    <xf numFmtId="3" fontId="2" fillId="0" borderId="48" xfId="0" applyNumberFormat="1" applyFont="1" applyBorder="1" applyAlignment="1">
      <alignment horizontal="right" vertical="center"/>
    </xf>
    <xf numFmtId="164" fontId="0" fillId="0" borderId="31" xfId="2" applyNumberFormat="1" applyFont="1" applyBorder="1" applyAlignment="1">
      <alignment vertical="center"/>
    </xf>
    <xf numFmtId="164" fontId="0" fillId="0" borderId="31" xfId="2" applyNumberFormat="1" applyFont="1" applyBorder="1" applyAlignment="1">
      <alignment horizontal="right" vertical="center"/>
    </xf>
    <xf numFmtId="3" fontId="2" fillId="0" borderId="14" xfId="0" applyNumberFormat="1" applyFont="1" applyFill="1" applyBorder="1" applyAlignment="1">
      <alignment horizontal="center" vertical="center" wrapText="1"/>
    </xf>
    <xf numFmtId="165" fontId="2" fillId="0" borderId="13" xfId="1" applyNumberFormat="1" applyFont="1" applyBorder="1" applyAlignment="1">
      <alignment horizontal="right" vertical="center"/>
    </xf>
    <xf numFmtId="0" fontId="0" fillId="0" borderId="46" xfId="0" applyBorder="1" applyAlignment="1">
      <alignment horizontal="left" indent="1"/>
    </xf>
    <xf numFmtId="165" fontId="0" fillId="0" borderId="27" xfId="1" applyNumberFormat="1" applyFont="1" applyBorder="1" applyAlignment="1">
      <alignment horizontal="right" vertical="center"/>
    </xf>
    <xf numFmtId="165" fontId="2" fillId="0" borderId="27" xfId="1" applyNumberFormat="1" applyFont="1" applyBorder="1" applyAlignment="1">
      <alignment horizontal="right" vertical="center"/>
    </xf>
    <xf numFmtId="0" fontId="0" fillId="0" borderId="16" xfId="0" applyBorder="1" applyAlignment="1">
      <alignment horizontal="left" indent="1"/>
    </xf>
    <xf numFmtId="165" fontId="0" fillId="0" borderId="18" xfId="1" applyNumberFormat="1" applyFont="1" applyBorder="1" applyAlignment="1">
      <alignment horizontal="right" vertical="center"/>
    </xf>
    <xf numFmtId="0" fontId="2" fillId="4" borderId="39" xfId="0" applyFont="1" applyFill="1" applyBorder="1" applyAlignment="1">
      <alignment horizontal="left" vertical="center"/>
    </xf>
    <xf numFmtId="165" fontId="2" fillId="4" borderId="41" xfId="1" applyNumberFormat="1" applyFont="1" applyFill="1" applyBorder="1" applyAlignment="1">
      <alignment horizontal="right" vertical="center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0" borderId="45" xfId="0" applyNumberFormat="1" applyFont="1" applyBorder="1"/>
    <xf numFmtId="0" fontId="2" fillId="0" borderId="47" xfId="0" applyNumberFormat="1" applyFont="1" applyBorder="1"/>
    <xf numFmtId="0" fontId="2" fillId="0" borderId="16" xfId="0" applyFont="1" applyBorder="1" applyAlignment="1">
      <alignment horizontal="left"/>
    </xf>
    <xf numFmtId="0" fontId="2" fillId="0" borderId="49" xfId="0" applyNumberFormat="1" applyFont="1" applyBorder="1"/>
    <xf numFmtId="0" fontId="2" fillId="4" borderId="48" xfId="0" applyNumberFormat="1" applyFont="1" applyFill="1" applyBorder="1" applyAlignment="1">
      <alignment horizontal="right" vertical="center"/>
    </xf>
    <xf numFmtId="9" fontId="2" fillId="4" borderId="50" xfId="2" applyFont="1" applyFill="1" applyBorder="1" applyAlignment="1">
      <alignment horizontal="right" vertical="center"/>
    </xf>
    <xf numFmtId="0" fontId="2" fillId="0" borderId="13" xfId="0" applyNumberFormat="1" applyFont="1" applyBorder="1"/>
    <xf numFmtId="0" fontId="0" fillId="0" borderId="27" xfId="0" applyNumberFormat="1" applyBorder="1"/>
    <xf numFmtId="0" fontId="2" fillId="0" borderId="27" xfId="0" applyNumberFormat="1" applyFont="1" applyBorder="1"/>
    <xf numFmtId="0" fontId="2" fillId="4" borderId="51" xfId="0" applyFont="1" applyFill="1" applyBorder="1" applyAlignment="1">
      <alignment horizontal="left" vertical="center"/>
    </xf>
    <xf numFmtId="0" fontId="2" fillId="4" borderId="34" xfId="0" applyNumberFormat="1" applyFont="1" applyFill="1" applyBorder="1" applyAlignment="1">
      <alignment vertical="center"/>
    </xf>
    <xf numFmtId="0" fontId="6" fillId="0" borderId="0" xfId="3" applyAlignment="1"/>
    <xf numFmtId="0" fontId="8" fillId="5" borderId="26" xfId="3" applyFont="1" applyFill="1" applyBorder="1" applyAlignment="1">
      <alignment horizontal="center" vertical="center" wrapText="1"/>
    </xf>
    <xf numFmtId="9" fontId="2" fillId="0" borderId="26" xfId="4" applyFont="1" applyBorder="1" applyAlignment="1">
      <alignment horizontal="center" vertical="center"/>
    </xf>
    <xf numFmtId="0" fontId="9" fillId="6" borderId="52" xfId="3" applyFont="1" applyFill="1" applyBorder="1" applyAlignment="1">
      <alignment vertical="center" wrapText="1"/>
    </xf>
    <xf numFmtId="0" fontId="9" fillId="6" borderId="0" xfId="3" applyFont="1" applyFill="1" applyBorder="1" applyAlignment="1">
      <alignment horizontal="center" vertical="center"/>
    </xf>
    <xf numFmtId="0" fontId="9" fillId="6" borderId="19" xfId="3" applyFont="1" applyFill="1" applyBorder="1" applyAlignment="1">
      <alignment horizontal="center" vertical="center"/>
    </xf>
    <xf numFmtId="0" fontId="9" fillId="2" borderId="52" xfId="3" applyFont="1" applyFill="1" applyBorder="1" applyAlignment="1">
      <alignment vertical="center"/>
    </xf>
    <xf numFmtId="0" fontId="9" fillId="2" borderId="53" xfId="3" applyFont="1" applyFill="1" applyBorder="1" applyAlignment="1">
      <alignment vertical="center"/>
    </xf>
    <xf numFmtId="0" fontId="9" fillId="0" borderId="0" xfId="3" applyFont="1" applyFill="1" applyBorder="1" applyAlignment="1">
      <alignment horizontal="center" vertical="center" wrapText="1"/>
    </xf>
    <xf numFmtId="0" fontId="6" fillId="5" borderId="26" xfId="3" applyFill="1" applyBorder="1" applyAlignment="1">
      <alignment horizontal="center" vertical="center"/>
    </xf>
    <xf numFmtId="0" fontId="6" fillId="0" borderId="39" xfId="3" applyBorder="1" applyAlignment="1">
      <alignment horizontal="center" vertical="center"/>
    </xf>
    <xf numFmtId="0" fontId="6" fillId="0" borderId="41" xfId="3" applyBorder="1" applyAlignment="1">
      <alignment horizontal="center" vertical="center"/>
    </xf>
    <xf numFmtId="0" fontId="9" fillId="7" borderId="39" xfId="3" applyFont="1" applyFill="1" applyBorder="1" applyAlignment="1">
      <alignment horizontal="center" vertical="center" wrapText="1"/>
    </xf>
    <xf numFmtId="0" fontId="9" fillId="2" borderId="41" xfId="3" applyFont="1" applyFill="1" applyBorder="1" applyAlignment="1">
      <alignment horizontal="center" vertical="center" wrapText="1"/>
    </xf>
    <xf numFmtId="0" fontId="9" fillId="8" borderId="16" xfId="3" applyFont="1" applyFill="1" applyBorder="1" applyAlignment="1">
      <alignment horizontal="center" vertical="center" wrapText="1"/>
    </xf>
    <xf numFmtId="0" fontId="9" fillId="9" borderId="18" xfId="3" applyFont="1" applyFill="1" applyBorder="1" applyAlignment="1">
      <alignment horizontal="center" vertical="center" wrapText="1"/>
    </xf>
    <xf numFmtId="0" fontId="9" fillId="0" borderId="50" xfId="3" applyFont="1" applyBorder="1" applyAlignment="1">
      <alignment horizontal="center" vertical="center" wrapText="1"/>
    </xf>
    <xf numFmtId="0" fontId="12" fillId="0" borderId="26" xfId="3" applyFont="1" applyBorder="1" applyAlignment="1">
      <alignment horizontal="center" vertical="center" wrapText="1"/>
    </xf>
    <xf numFmtId="0" fontId="6" fillId="0" borderId="26" xfId="3" applyBorder="1" applyAlignment="1"/>
    <xf numFmtId="166" fontId="6" fillId="0" borderId="26" xfId="3" applyNumberFormat="1" applyBorder="1" applyAlignment="1">
      <alignment horizontal="center" vertical="center"/>
    </xf>
    <xf numFmtId="3" fontId="1" fillId="0" borderId="26" xfId="3" applyNumberFormat="1" applyFont="1" applyBorder="1" applyAlignment="1">
      <alignment horizontal="center" vertical="center"/>
    </xf>
    <xf numFmtId="164" fontId="2" fillId="0" borderId="26" xfId="3" applyNumberFormat="1" applyFont="1" applyBorder="1" applyAlignment="1">
      <alignment horizontal="center" vertical="center"/>
    </xf>
    <xf numFmtId="164" fontId="2" fillId="0" borderId="26" xfId="4" applyNumberFormat="1" applyFont="1" applyBorder="1" applyAlignment="1">
      <alignment horizontal="center" vertical="center"/>
    </xf>
    <xf numFmtId="164" fontId="0" fillId="0" borderId="26" xfId="4" applyNumberFormat="1" applyFont="1" applyBorder="1" applyAlignment="1">
      <alignment horizontal="center" vertical="center"/>
    </xf>
    <xf numFmtId="3" fontId="6" fillId="0" borderId="0" xfId="3" applyNumberFormat="1" applyAlignment="1"/>
    <xf numFmtId="0" fontId="6" fillId="0" borderId="42" xfId="3" applyBorder="1" applyAlignment="1">
      <alignment horizontal="center" vertical="center"/>
    </xf>
    <xf numFmtId="0" fontId="9" fillId="2" borderId="56" xfId="3" applyFont="1" applyFill="1" applyBorder="1" applyAlignment="1">
      <alignment horizontal="center" vertical="center" wrapText="1"/>
    </xf>
    <xf numFmtId="0" fontId="9" fillId="8" borderId="56" xfId="3" applyFont="1" applyFill="1" applyBorder="1" applyAlignment="1">
      <alignment horizontal="center" vertical="center" wrapText="1"/>
    </xf>
    <xf numFmtId="0" fontId="9" fillId="9" borderId="14" xfId="3" applyFont="1" applyFill="1" applyBorder="1" applyAlignment="1">
      <alignment horizontal="center" vertical="center" wrapText="1"/>
    </xf>
    <xf numFmtId="0" fontId="0" fillId="0" borderId="11" xfId="0" applyBorder="1" applyAlignment="1">
      <alignment vertical="top"/>
    </xf>
    <xf numFmtId="1" fontId="0" fillId="0" borderId="12" xfId="0" applyNumberFormat="1" applyBorder="1" applyAlignment="1">
      <alignment vertical="top"/>
    </xf>
    <xf numFmtId="1" fontId="0" fillId="0" borderId="13" xfId="0" applyNumberFormat="1" applyBorder="1" applyAlignment="1">
      <alignment vertical="top"/>
    </xf>
    <xf numFmtId="0" fontId="0" fillId="0" borderId="46" xfId="0" applyBorder="1" applyAlignment="1">
      <alignment vertical="top"/>
    </xf>
    <xf numFmtId="1" fontId="0" fillId="0" borderId="26" xfId="0" applyNumberFormat="1" applyBorder="1" applyAlignment="1">
      <alignment vertical="top"/>
    </xf>
    <xf numFmtId="1" fontId="0" fillId="0" borderId="27" xfId="0" applyNumberFormat="1" applyBorder="1" applyAlignment="1">
      <alignment vertical="top"/>
    </xf>
    <xf numFmtId="0" fontId="0" fillId="0" borderId="51" xfId="0" applyBorder="1" applyAlignment="1">
      <alignment vertical="top"/>
    </xf>
    <xf numFmtId="1" fontId="0" fillId="0" borderId="33" xfId="0" applyNumberFormat="1" applyBorder="1" applyAlignment="1">
      <alignment vertical="top"/>
    </xf>
    <xf numFmtId="1" fontId="0" fillId="0" borderId="34" xfId="0" applyNumberFormat="1" applyBorder="1" applyAlignment="1">
      <alignment vertical="top"/>
    </xf>
    <xf numFmtId="0" fontId="6" fillId="0" borderId="30" xfId="3" applyBorder="1" applyAlignment="1"/>
    <xf numFmtId="166" fontId="6" fillId="0" borderId="30" xfId="3" applyNumberFormat="1" applyBorder="1" applyAlignment="1">
      <alignment horizontal="center" vertical="center"/>
    </xf>
    <xf numFmtId="0" fontId="6" fillId="0" borderId="0" xfId="3" applyBorder="1" applyAlignment="1"/>
    <xf numFmtId="166" fontId="6" fillId="0" borderId="0" xfId="3" applyNumberFormat="1" applyBorder="1" applyAlignment="1">
      <alignment horizontal="center" vertical="center"/>
    </xf>
    <xf numFmtId="164" fontId="2" fillId="10" borderId="39" xfId="2" applyNumberFormat="1" applyFont="1" applyFill="1" applyBorder="1" applyAlignment="1">
      <alignment horizontal="right" vertical="center"/>
    </xf>
    <xf numFmtId="164" fontId="2" fillId="10" borderId="40" xfId="2" applyNumberFormat="1" applyFont="1" applyFill="1" applyBorder="1" applyAlignment="1">
      <alignment horizontal="right" vertical="center"/>
    </xf>
    <xf numFmtId="164" fontId="2" fillId="10" borderId="41" xfId="2" applyNumberFormat="1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5" borderId="26" xfId="3" applyFill="1" applyBorder="1" applyAlignment="1">
      <alignment horizontal="center" wrapText="1"/>
    </xf>
    <xf numFmtId="0" fontId="7" fillId="0" borderId="39" xfId="3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0" fontId="7" fillId="0" borderId="41" xfId="3" applyFont="1" applyBorder="1" applyAlignment="1">
      <alignment horizontal="center" vertical="center"/>
    </xf>
    <xf numFmtId="0" fontId="9" fillId="0" borderId="54" xfId="3" applyFont="1" applyBorder="1" applyAlignment="1">
      <alignment horizontal="center" vertical="center" wrapText="1"/>
    </xf>
    <xf numFmtId="0" fontId="9" fillId="0" borderId="51" xfId="3" applyFont="1" applyBorder="1" applyAlignment="1">
      <alignment horizontal="center" vertical="center" wrapText="1"/>
    </xf>
    <xf numFmtId="0" fontId="9" fillId="0" borderId="55" xfId="3" applyFont="1" applyBorder="1" applyAlignment="1">
      <alignment horizontal="center" vertical="center" wrapText="1"/>
    </xf>
    <xf numFmtId="0" fontId="9" fillId="0" borderId="34" xfId="3" applyFont="1" applyBorder="1" applyAlignment="1">
      <alignment horizontal="center" vertical="center" wrapText="1"/>
    </xf>
    <xf numFmtId="0" fontId="13" fillId="0" borderId="7" xfId="3" applyFont="1" applyBorder="1" applyAlignment="1">
      <alignment horizontal="center" vertical="center"/>
    </xf>
    <xf numFmtId="0" fontId="13" fillId="0" borderId="8" xfId="3" applyFont="1" applyBorder="1" applyAlignment="1">
      <alignment horizontal="center" vertical="center"/>
    </xf>
    <xf numFmtId="0" fontId="13" fillId="0" borderId="9" xfId="3" applyFont="1" applyBorder="1" applyAlignment="1">
      <alignment horizontal="center" vertical="center"/>
    </xf>
  </cellXfs>
  <cellStyles count="5">
    <cellStyle name="Migliaia" xfId="1" builtinId="3"/>
    <cellStyle name="Normale" xfId="0" builtinId="0"/>
    <cellStyle name="Normale 2" xfId="3"/>
    <cellStyle name="Percentuale" xfId="2" builtinId="5"/>
    <cellStyle name="Percentuale 2" xfId="4"/>
  </cellStyles>
  <dxfs count="3">
    <dxf>
      <font>
        <color theme="0"/>
      </font>
      <fill>
        <patternFill>
          <bgColor theme="0"/>
        </patternFill>
      </fill>
    </dxf>
    <dxf>
      <font>
        <color auto="1"/>
      </font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8425573206092385E-2"/>
          <c:y val="0.20286631158778495"/>
          <c:w val="0.79909203835965126"/>
          <c:h val="0.66885801124689959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'Mensile Agosto'!$G$6</c:f>
              <c:strCache>
                <c:ptCount val="1"/>
                <c:pt idx="0">
                  <c:v>Entrate in ACD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ysClr val="windowText" lastClr="0000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'Mensile Agosto'!$D$7:$D$31</c:f>
              <c:numCache>
                <c:formatCode>dd\ mmmm\ yyyy</c:formatCode>
                <c:ptCount val="25"/>
                <c:pt idx="0">
                  <c:v>44044</c:v>
                </c:pt>
                <c:pt idx="1">
                  <c:v>44046</c:v>
                </c:pt>
                <c:pt idx="2">
                  <c:v>44047</c:v>
                </c:pt>
                <c:pt idx="3">
                  <c:v>44048</c:v>
                </c:pt>
                <c:pt idx="4">
                  <c:v>44049</c:v>
                </c:pt>
                <c:pt idx="5">
                  <c:v>44050</c:v>
                </c:pt>
                <c:pt idx="6">
                  <c:v>44051</c:v>
                </c:pt>
                <c:pt idx="7">
                  <c:v>44053</c:v>
                </c:pt>
                <c:pt idx="8">
                  <c:v>44054</c:v>
                </c:pt>
                <c:pt idx="9">
                  <c:v>44055</c:v>
                </c:pt>
                <c:pt idx="10">
                  <c:v>44056</c:v>
                </c:pt>
                <c:pt idx="11">
                  <c:v>44057</c:v>
                </c:pt>
                <c:pt idx="12">
                  <c:v>44060</c:v>
                </c:pt>
                <c:pt idx="13">
                  <c:v>44061</c:v>
                </c:pt>
                <c:pt idx="14">
                  <c:v>44062</c:v>
                </c:pt>
                <c:pt idx="15">
                  <c:v>44063</c:v>
                </c:pt>
                <c:pt idx="16">
                  <c:v>44064</c:v>
                </c:pt>
                <c:pt idx="17">
                  <c:v>44065</c:v>
                </c:pt>
                <c:pt idx="18">
                  <c:v>44067</c:v>
                </c:pt>
                <c:pt idx="19">
                  <c:v>44068</c:v>
                </c:pt>
                <c:pt idx="20">
                  <c:v>44069</c:v>
                </c:pt>
                <c:pt idx="21">
                  <c:v>44070</c:v>
                </c:pt>
                <c:pt idx="22">
                  <c:v>44071</c:v>
                </c:pt>
                <c:pt idx="23">
                  <c:v>44072</c:v>
                </c:pt>
                <c:pt idx="24">
                  <c:v>44074</c:v>
                </c:pt>
              </c:numCache>
            </c:numRef>
          </c:cat>
          <c:val>
            <c:numRef>
              <c:f>'Mensile Agosto'!$G$7:$G$31</c:f>
              <c:numCache>
                <c:formatCode>#,##0</c:formatCode>
                <c:ptCount val="25"/>
                <c:pt idx="0">
                  <c:v>29</c:v>
                </c:pt>
                <c:pt idx="1">
                  <c:v>350</c:v>
                </c:pt>
                <c:pt idx="2">
                  <c:v>259</c:v>
                </c:pt>
                <c:pt idx="3">
                  <c:v>286</c:v>
                </c:pt>
                <c:pt idx="4">
                  <c:v>252</c:v>
                </c:pt>
                <c:pt idx="5">
                  <c:v>255</c:v>
                </c:pt>
                <c:pt idx="6">
                  <c:v>38</c:v>
                </c:pt>
                <c:pt idx="7">
                  <c:v>248</c:v>
                </c:pt>
                <c:pt idx="8">
                  <c:v>161</c:v>
                </c:pt>
                <c:pt idx="9">
                  <c:v>158</c:v>
                </c:pt>
                <c:pt idx="10">
                  <c:v>139</c:v>
                </c:pt>
                <c:pt idx="11">
                  <c:v>79</c:v>
                </c:pt>
                <c:pt idx="12">
                  <c:v>142</c:v>
                </c:pt>
                <c:pt idx="13">
                  <c:v>144</c:v>
                </c:pt>
                <c:pt idx="14">
                  <c:v>163</c:v>
                </c:pt>
                <c:pt idx="15">
                  <c:v>164</c:v>
                </c:pt>
                <c:pt idx="16">
                  <c:v>152</c:v>
                </c:pt>
                <c:pt idx="17">
                  <c:v>22</c:v>
                </c:pt>
                <c:pt idx="18">
                  <c:v>311</c:v>
                </c:pt>
                <c:pt idx="19">
                  <c:v>240</c:v>
                </c:pt>
                <c:pt idx="20">
                  <c:v>237</c:v>
                </c:pt>
                <c:pt idx="21">
                  <c:v>283</c:v>
                </c:pt>
                <c:pt idx="22">
                  <c:v>231</c:v>
                </c:pt>
                <c:pt idx="23">
                  <c:v>20</c:v>
                </c:pt>
                <c:pt idx="24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9-4327-A474-B5385B92EDE2}"/>
            </c:ext>
          </c:extLst>
        </c:ser>
        <c:ser>
          <c:idx val="3"/>
          <c:order val="3"/>
          <c:tx>
            <c:strRef>
              <c:f>'Mensile Agosto'!$H$6</c:f>
              <c:strCache>
                <c:ptCount val="1"/>
                <c:pt idx="0">
                  <c:v>Servite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'Mensile Agosto'!$D$7:$D$31</c:f>
              <c:numCache>
                <c:formatCode>dd\ mmmm\ yyyy</c:formatCode>
                <c:ptCount val="25"/>
                <c:pt idx="0">
                  <c:v>44044</c:v>
                </c:pt>
                <c:pt idx="1">
                  <c:v>44046</c:v>
                </c:pt>
                <c:pt idx="2">
                  <c:v>44047</c:v>
                </c:pt>
                <c:pt idx="3">
                  <c:v>44048</c:v>
                </c:pt>
                <c:pt idx="4">
                  <c:v>44049</c:v>
                </c:pt>
                <c:pt idx="5">
                  <c:v>44050</c:v>
                </c:pt>
                <c:pt idx="6">
                  <c:v>44051</c:v>
                </c:pt>
                <c:pt idx="7">
                  <c:v>44053</c:v>
                </c:pt>
                <c:pt idx="8">
                  <c:v>44054</c:v>
                </c:pt>
                <c:pt idx="9">
                  <c:v>44055</c:v>
                </c:pt>
                <c:pt idx="10">
                  <c:v>44056</c:v>
                </c:pt>
                <c:pt idx="11">
                  <c:v>44057</c:v>
                </c:pt>
                <c:pt idx="12">
                  <c:v>44060</c:v>
                </c:pt>
                <c:pt idx="13">
                  <c:v>44061</c:v>
                </c:pt>
                <c:pt idx="14">
                  <c:v>44062</c:v>
                </c:pt>
                <c:pt idx="15">
                  <c:v>44063</c:v>
                </c:pt>
                <c:pt idx="16">
                  <c:v>44064</c:v>
                </c:pt>
                <c:pt idx="17">
                  <c:v>44065</c:v>
                </c:pt>
                <c:pt idx="18">
                  <c:v>44067</c:v>
                </c:pt>
                <c:pt idx="19">
                  <c:v>44068</c:v>
                </c:pt>
                <c:pt idx="20">
                  <c:v>44069</c:v>
                </c:pt>
                <c:pt idx="21">
                  <c:v>44070</c:v>
                </c:pt>
                <c:pt idx="22">
                  <c:v>44071</c:v>
                </c:pt>
                <c:pt idx="23">
                  <c:v>44072</c:v>
                </c:pt>
                <c:pt idx="24">
                  <c:v>44074</c:v>
                </c:pt>
              </c:numCache>
            </c:numRef>
          </c:cat>
          <c:val>
            <c:numRef>
              <c:f>'Mensile Agosto'!$H$7:$H$31</c:f>
              <c:numCache>
                <c:formatCode>#,##0</c:formatCode>
                <c:ptCount val="25"/>
                <c:pt idx="0">
                  <c:v>29</c:v>
                </c:pt>
                <c:pt idx="1">
                  <c:v>306</c:v>
                </c:pt>
                <c:pt idx="2">
                  <c:v>254</c:v>
                </c:pt>
                <c:pt idx="3">
                  <c:v>277</c:v>
                </c:pt>
                <c:pt idx="4">
                  <c:v>244</c:v>
                </c:pt>
                <c:pt idx="5">
                  <c:v>241</c:v>
                </c:pt>
                <c:pt idx="6">
                  <c:v>38</c:v>
                </c:pt>
                <c:pt idx="7">
                  <c:v>237</c:v>
                </c:pt>
                <c:pt idx="8">
                  <c:v>159</c:v>
                </c:pt>
                <c:pt idx="9">
                  <c:v>151</c:v>
                </c:pt>
                <c:pt idx="10">
                  <c:v>134</c:v>
                </c:pt>
                <c:pt idx="11">
                  <c:v>78</c:v>
                </c:pt>
                <c:pt idx="12">
                  <c:v>142</c:v>
                </c:pt>
                <c:pt idx="13">
                  <c:v>144</c:v>
                </c:pt>
                <c:pt idx="14">
                  <c:v>161</c:v>
                </c:pt>
                <c:pt idx="15">
                  <c:v>162</c:v>
                </c:pt>
                <c:pt idx="16">
                  <c:v>148</c:v>
                </c:pt>
                <c:pt idx="17">
                  <c:v>22</c:v>
                </c:pt>
                <c:pt idx="18">
                  <c:v>272</c:v>
                </c:pt>
                <c:pt idx="19">
                  <c:v>236</c:v>
                </c:pt>
                <c:pt idx="20">
                  <c:v>232</c:v>
                </c:pt>
                <c:pt idx="21">
                  <c:v>262</c:v>
                </c:pt>
                <c:pt idx="22">
                  <c:v>223</c:v>
                </c:pt>
                <c:pt idx="23">
                  <c:v>20</c:v>
                </c:pt>
                <c:pt idx="24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09-4327-A474-B5385B92EDE2}"/>
            </c:ext>
          </c:extLst>
        </c:ser>
        <c:ser>
          <c:idx val="4"/>
          <c:order val="4"/>
          <c:tx>
            <c:strRef>
              <c:f>'Mensile Agosto'!$I$6</c:f>
              <c:strCache>
                <c:ptCount val="1"/>
                <c:pt idx="0">
                  <c:v>Abb.ate in ACD</c:v>
                </c:pt>
              </c:strCache>
            </c:strRef>
          </c:tx>
          <c:spPr>
            <a:solidFill>
              <a:srgbClr val="FF9900"/>
            </a:solidFill>
            <a:ln>
              <a:solidFill>
                <a:sysClr val="windowText" lastClr="0000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'Mensile Agosto'!$D$7:$D$31</c:f>
              <c:numCache>
                <c:formatCode>dd\ mmmm\ yyyy</c:formatCode>
                <c:ptCount val="25"/>
                <c:pt idx="0">
                  <c:v>44044</c:v>
                </c:pt>
                <c:pt idx="1">
                  <c:v>44046</c:v>
                </c:pt>
                <c:pt idx="2">
                  <c:v>44047</c:v>
                </c:pt>
                <c:pt idx="3">
                  <c:v>44048</c:v>
                </c:pt>
                <c:pt idx="4">
                  <c:v>44049</c:v>
                </c:pt>
                <c:pt idx="5">
                  <c:v>44050</c:v>
                </c:pt>
                <c:pt idx="6">
                  <c:v>44051</c:v>
                </c:pt>
                <c:pt idx="7">
                  <c:v>44053</c:v>
                </c:pt>
                <c:pt idx="8">
                  <c:v>44054</c:v>
                </c:pt>
                <c:pt idx="9">
                  <c:v>44055</c:v>
                </c:pt>
                <c:pt idx="10">
                  <c:v>44056</c:v>
                </c:pt>
                <c:pt idx="11">
                  <c:v>44057</c:v>
                </c:pt>
                <c:pt idx="12">
                  <c:v>44060</c:v>
                </c:pt>
                <c:pt idx="13">
                  <c:v>44061</c:v>
                </c:pt>
                <c:pt idx="14">
                  <c:v>44062</c:v>
                </c:pt>
                <c:pt idx="15">
                  <c:v>44063</c:v>
                </c:pt>
                <c:pt idx="16">
                  <c:v>44064</c:v>
                </c:pt>
                <c:pt idx="17">
                  <c:v>44065</c:v>
                </c:pt>
                <c:pt idx="18">
                  <c:v>44067</c:v>
                </c:pt>
                <c:pt idx="19">
                  <c:v>44068</c:v>
                </c:pt>
                <c:pt idx="20">
                  <c:v>44069</c:v>
                </c:pt>
                <c:pt idx="21">
                  <c:v>44070</c:v>
                </c:pt>
                <c:pt idx="22">
                  <c:v>44071</c:v>
                </c:pt>
                <c:pt idx="23">
                  <c:v>44072</c:v>
                </c:pt>
                <c:pt idx="24">
                  <c:v>44074</c:v>
                </c:pt>
              </c:numCache>
            </c:numRef>
          </c:cat>
          <c:val>
            <c:numRef>
              <c:f>'Mensile Agosto'!$I$7:$I$31</c:f>
              <c:numCache>
                <c:formatCode>#,##0</c:formatCode>
                <c:ptCount val="25"/>
                <c:pt idx="0">
                  <c:v>0</c:v>
                </c:pt>
                <c:pt idx="1">
                  <c:v>44</c:v>
                </c:pt>
                <c:pt idx="2">
                  <c:v>5</c:v>
                </c:pt>
                <c:pt idx="3">
                  <c:v>9</c:v>
                </c:pt>
                <c:pt idx="4">
                  <c:v>8</c:v>
                </c:pt>
                <c:pt idx="5">
                  <c:v>14</c:v>
                </c:pt>
                <c:pt idx="6">
                  <c:v>0</c:v>
                </c:pt>
                <c:pt idx="7">
                  <c:v>11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0</c:v>
                </c:pt>
                <c:pt idx="18">
                  <c:v>39</c:v>
                </c:pt>
                <c:pt idx="19">
                  <c:v>4</c:v>
                </c:pt>
                <c:pt idx="20">
                  <c:v>5</c:v>
                </c:pt>
                <c:pt idx="21">
                  <c:v>21</c:v>
                </c:pt>
                <c:pt idx="22">
                  <c:v>8</c:v>
                </c:pt>
                <c:pt idx="23">
                  <c:v>0</c:v>
                </c:pt>
                <c:pt idx="24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09-4327-A474-B5385B92E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28214256"/>
        <c:axId val="82821217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'Mensile Agosto'!$E$6</c15:sqref>
                        </c15:formulaRef>
                      </c:ext>
                    </c:extLst>
                    <c:strCache>
                      <c:ptCount val="1"/>
                      <c:pt idx="0">
                        <c:v>Ricevute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'Mensile Agosto'!$D$7:$D$31</c15:sqref>
                        </c15:formulaRef>
                      </c:ext>
                    </c:extLst>
                    <c:numCache>
                      <c:formatCode>dd\ mmmm\ yyyy</c:formatCode>
                      <c:ptCount val="25"/>
                      <c:pt idx="0">
                        <c:v>44044</c:v>
                      </c:pt>
                      <c:pt idx="1">
                        <c:v>44046</c:v>
                      </c:pt>
                      <c:pt idx="2">
                        <c:v>44047</c:v>
                      </c:pt>
                      <c:pt idx="3">
                        <c:v>44048</c:v>
                      </c:pt>
                      <c:pt idx="4">
                        <c:v>44049</c:v>
                      </c:pt>
                      <c:pt idx="5">
                        <c:v>44050</c:v>
                      </c:pt>
                      <c:pt idx="6">
                        <c:v>44051</c:v>
                      </c:pt>
                      <c:pt idx="7">
                        <c:v>44053</c:v>
                      </c:pt>
                      <c:pt idx="8">
                        <c:v>44054</c:v>
                      </c:pt>
                      <c:pt idx="9">
                        <c:v>44055</c:v>
                      </c:pt>
                      <c:pt idx="10">
                        <c:v>44056</c:v>
                      </c:pt>
                      <c:pt idx="11">
                        <c:v>44057</c:v>
                      </c:pt>
                      <c:pt idx="12">
                        <c:v>44060</c:v>
                      </c:pt>
                      <c:pt idx="13">
                        <c:v>44061</c:v>
                      </c:pt>
                      <c:pt idx="14">
                        <c:v>44062</c:v>
                      </c:pt>
                      <c:pt idx="15">
                        <c:v>44063</c:v>
                      </c:pt>
                      <c:pt idx="16">
                        <c:v>44064</c:v>
                      </c:pt>
                      <c:pt idx="17">
                        <c:v>44065</c:v>
                      </c:pt>
                      <c:pt idx="18">
                        <c:v>44067</c:v>
                      </c:pt>
                      <c:pt idx="19">
                        <c:v>44068</c:v>
                      </c:pt>
                      <c:pt idx="20">
                        <c:v>44069</c:v>
                      </c:pt>
                      <c:pt idx="21">
                        <c:v>44070</c:v>
                      </c:pt>
                      <c:pt idx="22">
                        <c:v>44071</c:v>
                      </c:pt>
                      <c:pt idx="23">
                        <c:v>44072</c:v>
                      </c:pt>
                      <c:pt idx="24">
                        <c:v>44074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'Mensile Agosto'!$E$7:$E$31</c15:sqref>
                        </c15:formulaRef>
                      </c:ext>
                    </c:extLst>
                    <c:numCache>
                      <c:formatCode>#,##0</c:formatCode>
                      <c:ptCount val="25"/>
                      <c:pt idx="0">
                        <c:v>33</c:v>
                      </c:pt>
                      <c:pt idx="1">
                        <c:v>407</c:v>
                      </c:pt>
                      <c:pt idx="2">
                        <c:v>316</c:v>
                      </c:pt>
                      <c:pt idx="3">
                        <c:v>334</c:v>
                      </c:pt>
                      <c:pt idx="4">
                        <c:v>295</c:v>
                      </c:pt>
                      <c:pt idx="5">
                        <c:v>295</c:v>
                      </c:pt>
                      <c:pt idx="6">
                        <c:v>51</c:v>
                      </c:pt>
                      <c:pt idx="7">
                        <c:v>283</c:v>
                      </c:pt>
                      <c:pt idx="8">
                        <c:v>191</c:v>
                      </c:pt>
                      <c:pt idx="9">
                        <c:v>192</c:v>
                      </c:pt>
                      <c:pt idx="10">
                        <c:v>164</c:v>
                      </c:pt>
                      <c:pt idx="11">
                        <c:v>104</c:v>
                      </c:pt>
                      <c:pt idx="12">
                        <c:v>163</c:v>
                      </c:pt>
                      <c:pt idx="13">
                        <c:v>180</c:v>
                      </c:pt>
                      <c:pt idx="14">
                        <c:v>178</c:v>
                      </c:pt>
                      <c:pt idx="15">
                        <c:v>196</c:v>
                      </c:pt>
                      <c:pt idx="16">
                        <c:v>178</c:v>
                      </c:pt>
                      <c:pt idx="17">
                        <c:v>30</c:v>
                      </c:pt>
                      <c:pt idx="18">
                        <c:v>361</c:v>
                      </c:pt>
                      <c:pt idx="19">
                        <c:v>278</c:v>
                      </c:pt>
                      <c:pt idx="20">
                        <c:v>281</c:v>
                      </c:pt>
                      <c:pt idx="21">
                        <c:v>334</c:v>
                      </c:pt>
                      <c:pt idx="22">
                        <c:v>278</c:v>
                      </c:pt>
                      <c:pt idx="23">
                        <c:v>22</c:v>
                      </c:pt>
                      <c:pt idx="24">
                        <c:v>464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4409-4327-A474-B5385B92EDE2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'Mensile Agosto'!$F$6</c15:sqref>
                        </c15:formulaRef>
                      </c:ext>
                    </c:extLst>
                    <c:strCache>
                      <c:ptCount val="1"/>
                      <c:pt idx="0">
                        <c:v>Non entrate in ACD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'Mensile Agosto'!$D$7:$D$31</c15:sqref>
                        </c15:formulaRef>
                      </c:ext>
                    </c:extLst>
                    <c:numCache>
                      <c:formatCode>dd\ mmmm\ yyyy</c:formatCode>
                      <c:ptCount val="25"/>
                      <c:pt idx="0">
                        <c:v>44044</c:v>
                      </c:pt>
                      <c:pt idx="1">
                        <c:v>44046</c:v>
                      </c:pt>
                      <c:pt idx="2">
                        <c:v>44047</c:v>
                      </c:pt>
                      <c:pt idx="3">
                        <c:v>44048</c:v>
                      </c:pt>
                      <c:pt idx="4">
                        <c:v>44049</c:v>
                      </c:pt>
                      <c:pt idx="5">
                        <c:v>44050</c:v>
                      </c:pt>
                      <c:pt idx="6">
                        <c:v>44051</c:v>
                      </c:pt>
                      <c:pt idx="7">
                        <c:v>44053</c:v>
                      </c:pt>
                      <c:pt idx="8">
                        <c:v>44054</c:v>
                      </c:pt>
                      <c:pt idx="9">
                        <c:v>44055</c:v>
                      </c:pt>
                      <c:pt idx="10">
                        <c:v>44056</c:v>
                      </c:pt>
                      <c:pt idx="11">
                        <c:v>44057</c:v>
                      </c:pt>
                      <c:pt idx="12">
                        <c:v>44060</c:v>
                      </c:pt>
                      <c:pt idx="13">
                        <c:v>44061</c:v>
                      </c:pt>
                      <c:pt idx="14">
                        <c:v>44062</c:v>
                      </c:pt>
                      <c:pt idx="15">
                        <c:v>44063</c:v>
                      </c:pt>
                      <c:pt idx="16">
                        <c:v>44064</c:v>
                      </c:pt>
                      <c:pt idx="17">
                        <c:v>44065</c:v>
                      </c:pt>
                      <c:pt idx="18">
                        <c:v>44067</c:v>
                      </c:pt>
                      <c:pt idx="19">
                        <c:v>44068</c:v>
                      </c:pt>
                      <c:pt idx="20">
                        <c:v>44069</c:v>
                      </c:pt>
                      <c:pt idx="21">
                        <c:v>44070</c:v>
                      </c:pt>
                      <c:pt idx="22">
                        <c:v>44071</c:v>
                      </c:pt>
                      <c:pt idx="23">
                        <c:v>44072</c:v>
                      </c:pt>
                      <c:pt idx="24">
                        <c:v>44074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'Mensile Agosto'!$F$7:$F$31</c15:sqref>
                        </c15:formulaRef>
                      </c:ext>
                    </c:extLst>
                    <c:numCache>
                      <c:formatCode>#,##0</c:formatCode>
                      <c:ptCount val="25"/>
                      <c:pt idx="0">
                        <c:v>4</c:v>
                      </c:pt>
                      <c:pt idx="1">
                        <c:v>57</c:v>
                      </c:pt>
                      <c:pt idx="2">
                        <c:v>57</c:v>
                      </c:pt>
                      <c:pt idx="3">
                        <c:v>48</c:v>
                      </c:pt>
                      <c:pt idx="4">
                        <c:v>43</c:v>
                      </c:pt>
                      <c:pt idx="5">
                        <c:v>40</c:v>
                      </c:pt>
                      <c:pt idx="6">
                        <c:v>13</c:v>
                      </c:pt>
                      <c:pt idx="7">
                        <c:v>35</c:v>
                      </c:pt>
                      <c:pt idx="8">
                        <c:v>30</c:v>
                      </c:pt>
                      <c:pt idx="9">
                        <c:v>34</c:v>
                      </c:pt>
                      <c:pt idx="10">
                        <c:v>25</c:v>
                      </c:pt>
                      <c:pt idx="11">
                        <c:v>25</c:v>
                      </c:pt>
                      <c:pt idx="12">
                        <c:v>21</c:v>
                      </c:pt>
                      <c:pt idx="13">
                        <c:v>36</c:v>
                      </c:pt>
                      <c:pt idx="14">
                        <c:v>15</c:v>
                      </c:pt>
                      <c:pt idx="15">
                        <c:v>32</c:v>
                      </c:pt>
                      <c:pt idx="16">
                        <c:v>26</c:v>
                      </c:pt>
                      <c:pt idx="17">
                        <c:v>8</c:v>
                      </c:pt>
                      <c:pt idx="18">
                        <c:v>50</c:v>
                      </c:pt>
                      <c:pt idx="19">
                        <c:v>38</c:v>
                      </c:pt>
                      <c:pt idx="20">
                        <c:v>44</c:v>
                      </c:pt>
                      <c:pt idx="21">
                        <c:v>51</c:v>
                      </c:pt>
                      <c:pt idx="22">
                        <c:v>47</c:v>
                      </c:pt>
                      <c:pt idx="23">
                        <c:v>2</c:v>
                      </c:pt>
                      <c:pt idx="24">
                        <c:v>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409-4327-A474-B5385B92EDE2}"/>
                  </c:ext>
                </c:extLst>
              </c15:ser>
            </c15:filteredBarSeries>
          </c:ext>
        </c:extLst>
      </c:barChart>
      <c:catAx>
        <c:axId val="828214256"/>
        <c:scaling>
          <c:orientation val="minMax"/>
        </c:scaling>
        <c:delete val="0"/>
        <c:axPos val="b"/>
        <c:numFmt formatCode="dd\ mmmm\ 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8212176"/>
        <c:crosses val="autoZero"/>
        <c:auto val="0"/>
        <c:lblAlgn val="ctr"/>
        <c:lblOffset val="100"/>
        <c:noMultiLvlLbl val="0"/>
      </c:catAx>
      <c:valAx>
        <c:axId val="82821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821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601609013794655"/>
          <c:y val="0.33581798520031808"/>
          <c:w val="0.13003866679505227"/>
          <c:h val="0.425630390779223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it-IT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Media per Giornata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2.9464636052948842E-2"/>
          <c:y val="0.20029816716860599"/>
          <c:w val="0.79909203835965126"/>
          <c:h val="0.66885801124689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'Mensile Agosto'!$W$7</c:f>
              <c:strCache>
                <c:ptCount val="1"/>
                <c:pt idx="0">
                  <c:v>Entrate in ACD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'Mensile Agosto'!$V$8:$V$13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'Mensile Agosto'!$W$8:$W$13</c:f>
              <c:numCache>
                <c:formatCode>0</c:formatCode>
                <c:ptCount val="6"/>
                <c:pt idx="0">
                  <c:v>288.8</c:v>
                </c:pt>
                <c:pt idx="1">
                  <c:v>201</c:v>
                </c:pt>
                <c:pt idx="2">
                  <c:v>211</c:v>
                </c:pt>
                <c:pt idx="3">
                  <c:v>209.5</c:v>
                </c:pt>
                <c:pt idx="4">
                  <c:v>179.25</c:v>
                </c:pt>
                <c:pt idx="5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3-4361-8FF0-52930F0BFAB5}"/>
            </c:ext>
          </c:extLst>
        </c:ser>
        <c:ser>
          <c:idx val="1"/>
          <c:order val="1"/>
          <c:tx>
            <c:strRef>
              <c:f>'Mensile Agosto'!$X$7</c:f>
              <c:strCache>
                <c:ptCount val="1"/>
                <c:pt idx="0">
                  <c:v>Servite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'Mensile Agosto'!$V$8:$V$13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'Mensile Agosto'!$X$8:$X$13</c:f>
              <c:numCache>
                <c:formatCode>0</c:formatCode>
                <c:ptCount val="6"/>
                <c:pt idx="0">
                  <c:v>256.8</c:v>
                </c:pt>
                <c:pt idx="1">
                  <c:v>198.25</c:v>
                </c:pt>
                <c:pt idx="2">
                  <c:v>205.25</c:v>
                </c:pt>
                <c:pt idx="3">
                  <c:v>200.5</c:v>
                </c:pt>
                <c:pt idx="4">
                  <c:v>172.5</c:v>
                </c:pt>
                <c:pt idx="5">
                  <c:v>21.8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3-4361-8FF0-52930F0BFAB5}"/>
            </c:ext>
          </c:extLst>
        </c:ser>
        <c:ser>
          <c:idx val="2"/>
          <c:order val="2"/>
          <c:tx>
            <c:strRef>
              <c:f>'Mensile Agosto'!$Y$7</c:f>
              <c:strCache>
                <c:ptCount val="1"/>
                <c:pt idx="0">
                  <c:v>Abb.ate in ACD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'Mensile Agosto'!$V$8:$V$13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'Mensile Agosto'!$Y$8:$Y$13</c:f>
              <c:numCache>
                <c:formatCode>0</c:formatCode>
                <c:ptCount val="6"/>
                <c:pt idx="0">
                  <c:v>32</c:v>
                </c:pt>
                <c:pt idx="1">
                  <c:v>2.75</c:v>
                </c:pt>
                <c:pt idx="2">
                  <c:v>5.75</c:v>
                </c:pt>
                <c:pt idx="3">
                  <c:v>9</c:v>
                </c:pt>
                <c:pt idx="4">
                  <c:v>6.75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B3-4361-8FF0-52930F0BF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28214256"/>
        <c:axId val="828212176"/>
        <c:extLst/>
      </c:barChart>
      <c:catAx>
        <c:axId val="82821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8212176"/>
        <c:crosses val="autoZero"/>
        <c:auto val="1"/>
        <c:lblAlgn val="ctr"/>
        <c:lblOffset val="100"/>
        <c:noMultiLvlLbl val="0"/>
      </c:catAx>
      <c:valAx>
        <c:axId val="82821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2821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680086852040477"/>
          <c:y val="0.33581798520031808"/>
          <c:w val="0.18925393040045052"/>
          <c:h val="0.425630390779223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274320</xdr:colOff>
      <xdr:row>2</xdr:row>
      <xdr:rowOff>76200</xdr:rowOff>
    </xdr:from>
    <xdr:to>
      <xdr:col>10</xdr:col>
      <xdr:colOff>403860</xdr:colOff>
      <xdr:row>4</xdr:row>
      <xdr:rowOff>23938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30186FCF-9501-47F4-98DF-60748EF3E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0" y="449580"/>
          <a:ext cx="1280160" cy="900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609037</xdr:colOff>
      <xdr:row>1</xdr:row>
      <xdr:rowOff>95250</xdr:rowOff>
    </xdr:from>
    <xdr:to>
      <xdr:col>7</xdr:col>
      <xdr:colOff>277054</xdr:colOff>
      <xdr:row>2</xdr:row>
      <xdr:rowOff>381000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C722FC2-C984-4FC9-906D-C6CC30452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37797" y="285750"/>
          <a:ext cx="1260597" cy="7886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321945</xdr:colOff>
      <xdr:row>1</xdr:row>
      <xdr:rowOff>64770</xdr:rowOff>
    </xdr:from>
    <xdr:to>
      <xdr:col>7</xdr:col>
      <xdr:colOff>30480</xdr:colOff>
      <xdr:row>2</xdr:row>
      <xdr:rowOff>454875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B896DF0-E62F-45F6-94BB-3DD92A198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3745" y="255270"/>
          <a:ext cx="1156335" cy="7939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1</xdr:row>
      <xdr:rowOff>333375</xdr:rowOff>
    </xdr:from>
    <xdr:to>
      <xdr:col>12</xdr:col>
      <xdr:colOff>587569</xdr:colOff>
      <xdr:row>2</xdr:row>
      <xdr:rowOff>401576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1455437-8EA3-4806-A96A-EF114F4D8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2335" y="523875"/>
          <a:ext cx="939994" cy="449201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19</xdr:col>
      <xdr:colOff>381000</xdr:colOff>
      <xdr:row>62</xdr:row>
      <xdr:rowOff>91440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9C9F02F-48BA-4CF3-9D77-3E255E9A4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441960</xdr:colOff>
      <xdr:row>36</xdr:row>
      <xdr:rowOff>76200</xdr:rowOff>
    </xdr:from>
    <xdr:to>
      <xdr:col>34</xdr:col>
      <xdr:colOff>567690</xdr:colOff>
      <xdr:row>59</xdr:row>
      <xdr:rowOff>119063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22E60016-11F8-4412-8B30-FEAF3C276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0.86009</cdr:x>
      <cdr:y>0.02343</cdr:y>
    </cdr:from>
    <cdr:to>
      <cdr:x>0.98761</cdr:x>
      <cdr:y>0.18542</cdr:y>
    </cdr:to>
    <cdr:pic>
      <cdr:nvPicPr>
        <cdr:cNvPr id="2" name="Immagine 1">
          <a:extLst xmlns:a="http://schemas.openxmlformats.org/drawingml/2006/main">
            <a:ext uri="{FF2B5EF4-FFF2-40B4-BE49-F238E27FC236}">
              <a16:creationId xmlns:a16="http://schemas.microsoft.com/office/drawing/2014/main" id="{2597875F-065C-4454-816D-60787BC9B90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789830" y="104109"/>
          <a:ext cx="1451517" cy="71980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0.30544</cdr:x>
      <cdr:y>0.01715</cdr:y>
    </cdr:from>
    <cdr:to>
      <cdr:x>0.7184</cdr:x>
      <cdr:y>0.13103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4A183A17-A6B4-485B-986C-4A998508021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476625" y="76200"/>
          <a:ext cx="4700423" cy="506012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0.75709</cdr:x>
      <cdr:y>0.0262</cdr:y>
    </cdr:from>
    <cdr:to>
      <cdr:x>0.98053</cdr:x>
      <cdr:y>0.20093</cdr:y>
    </cdr:to>
    <cdr:pic>
      <cdr:nvPicPr>
        <cdr:cNvPr id="3" name="Immagine 2">
          <a:extLst xmlns:a="http://schemas.openxmlformats.org/drawingml/2006/main">
            <a:ext uri="{FF2B5EF4-FFF2-40B4-BE49-F238E27FC236}">
              <a16:creationId xmlns:a16="http://schemas.microsoft.com/office/drawing/2014/main" id="{EFDB7134-9C6D-40C6-B1E7-141F4C3FCAF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918075" y="107950"/>
          <a:ext cx="1451517" cy="71980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l%20mio%20Drive\Statistiche%20Produzione\ANPAL\ANPAL_2020\Anpal_Lavoro_fino%20al%2031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 Opr"/>
      <sheetName val="P Crusc 3"/>
      <sheetName val="P Crusc 2"/>
      <sheetName val="P Crusc"/>
      <sheetName val="P Sts SF"/>
      <sheetName val="P Abbandonate"/>
      <sheetName val="P AHT"/>
      <sheetName val="P Num"/>
      <sheetName val="P bil"/>
      <sheetName val="P Full"/>
      <sheetName val="P Distinti"/>
      <sheetName val="P Fabb"/>
      <sheetName val="P Service Time"/>
      <sheetName val="P ST Mensile"/>
      <sheetName val="MASTER"/>
      <sheetName val="Giornaliero Agosto"/>
      <sheetName val="Mensile Agosto"/>
      <sheetName val="Fatture"/>
      <sheetName val="Storico_Fatture"/>
      <sheetName val="Gior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6">
          <cell r="C16" t="str">
            <v>Inizio Telefono</v>
          </cell>
          <cell r="D16" t="str">
            <v>Entrate a Sistema</v>
          </cell>
          <cell r="E16" t="str">
            <v>Secondi Connessione</v>
          </cell>
          <cell r="F16" t="str">
            <v>Gestite</v>
          </cell>
          <cell r="G16" t="str">
            <v>Secondi Conversazione</v>
          </cell>
        </row>
        <row r="17">
          <cell r="C17" t="str">
            <v>%</v>
          </cell>
          <cell r="D17">
            <v>105</v>
          </cell>
          <cell r="E17">
            <v>14868</v>
          </cell>
          <cell r="F17">
            <v>38</v>
          </cell>
          <cell r="G17">
            <v>9946</v>
          </cell>
        </row>
        <row r="18">
          <cell r="C18" t="str">
            <v>0</v>
          </cell>
          <cell r="D18">
            <v>1275</v>
          </cell>
          <cell r="E18">
            <v>315155</v>
          </cell>
          <cell r="F18">
            <v>845</v>
          </cell>
          <cell r="G18">
            <v>229342</v>
          </cell>
        </row>
        <row r="19">
          <cell r="C19" t="str">
            <v>1</v>
          </cell>
          <cell r="D19">
            <v>16</v>
          </cell>
          <cell r="E19">
            <v>3654</v>
          </cell>
          <cell r="F19">
            <v>10</v>
          </cell>
          <cell r="G19">
            <v>2811</v>
          </cell>
        </row>
        <row r="20">
          <cell r="C20" t="str">
            <v>2</v>
          </cell>
          <cell r="D20">
            <v>4</v>
          </cell>
          <cell r="E20">
            <v>240</v>
          </cell>
          <cell r="F20">
            <v>0</v>
          </cell>
          <cell r="G20">
            <v>0</v>
          </cell>
        </row>
        <row r="21">
          <cell r="C21" t="str">
            <v>3</v>
          </cell>
          <cell r="D21">
            <v>6070</v>
          </cell>
          <cell r="E21">
            <v>1481281</v>
          </cell>
          <cell r="F21">
            <v>3850</v>
          </cell>
          <cell r="G21">
            <v>1079253</v>
          </cell>
        </row>
        <row r="22">
          <cell r="C22" t="str">
            <v>4</v>
          </cell>
          <cell r="D22">
            <v>14</v>
          </cell>
          <cell r="E22">
            <v>2667</v>
          </cell>
          <cell r="F22">
            <v>8</v>
          </cell>
          <cell r="G22">
            <v>1791</v>
          </cell>
        </row>
        <row r="23">
          <cell r="C23" t="str">
            <v>5</v>
          </cell>
          <cell r="D23">
            <v>14</v>
          </cell>
          <cell r="E23">
            <v>2191</v>
          </cell>
          <cell r="F23">
            <v>8</v>
          </cell>
          <cell r="G23">
            <v>1497</v>
          </cell>
        </row>
        <row r="24">
          <cell r="C24" t="str">
            <v>6</v>
          </cell>
          <cell r="D24">
            <v>21</v>
          </cell>
          <cell r="E24">
            <v>3474</v>
          </cell>
          <cell r="F24">
            <v>13</v>
          </cell>
          <cell r="G24">
            <v>2219</v>
          </cell>
        </row>
        <row r="25">
          <cell r="C25" t="str">
            <v>7</v>
          </cell>
          <cell r="D25">
            <v>10</v>
          </cell>
          <cell r="E25">
            <v>2006</v>
          </cell>
          <cell r="F25">
            <v>7</v>
          </cell>
          <cell r="G25">
            <v>1050</v>
          </cell>
        </row>
        <row r="26">
          <cell r="C26" t="str">
            <v>8</v>
          </cell>
          <cell r="D26">
            <v>55</v>
          </cell>
          <cell r="E26">
            <v>14270</v>
          </cell>
          <cell r="F26">
            <v>38</v>
          </cell>
          <cell r="G26">
            <v>10464</v>
          </cell>
        </row>
      </sheetData>
      <sheetData sheetId="1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2:K18"/>
  <sheetViews>
    <sheetView tabSelected="1" workbookViewId="0">
      <selection activeCell="A14" sqref="A14:XFD14"/>
    </sheetView>
  </sheetViews>
  <sheetFormatPr defaultRowHeight="15" x14ac:dyDescent="0.25"/>
  <cols>
    <col min="2" max="2" width="30.7109375" customWidth="1"/>
    <col min="3" max="9" width="12.7109375" customWidth="1"/>
    <col min="10" max="10" width="16.7109375" customWidth="1"/>
    <col min="11" max="11" width="12.7109375" customWidth="1"/>
  </cols>
  <sheetData>
    <row r="2" spans="2:11" ht="15.75" thickBot="1" x14ac:dyDescent="0.3"/>
    <row r="3" spans="2:11" ht="45" customHeight="1" x14ac:dyDescent="0.25">
      <c r="B3" s="116" t="s">
        <v>0</v>
      </c>
      <c r="C3" s="117"/>
      <c r="D3" s="117"/>
      <c r="E3" s="117"/>
      <c r="F3" s="117"/>
      <c r="G3" s="117"/>
      <c r="H3" s="117"/>
      <c r="I3" s="117"/>
      <c r="J3" s="1"/>
      <c r="K3" s="2"/>
    </row>
    <row r="4" spans="2:11" ht="30" customHeight="1" thickBot="1" x14ac:dyDescent="0.3">
      <c r="B4" s="118" t="s">
        <v>1</v>
      </c>
      <c r="C4" s="119"/>
      <c r="D4" s="119"/>
      <c r="E4" s="119"/>
      <c r="F4" s="119"/>
      <c r="G4" s="119"/>
      <c r="H4" s="119"/>
      <c r="I4" s="119"/>
      <c r="J4" s="3"/>
      <c r="K4" s="4"/>
    </row>
    <row r="5" spans="2:11" ht="15.75" thickBot="1" x14ac:dyDescent="0.3"/>
    <row r="6" spans="2:11" ht="15.75" thickBot="1" x14ac:dyDescent="0.3">
      <c r="B6" s="120" t="s">
        <v>2</v>
      </c>
      <c r="C6" s="121"/>
      <c r="D6" s="121"/>
      <c r="E6" s="121"/>
      <c r="F6" s="121"/>
      <c r="G6" s="121"/>
      <c r="H6" s="121"/>
      <c r="I6" s="121"/>
      <c r="J6" s="122"/>
    </row>
    <row r="7" spans="2:11" x14ac:dyDescent="0.25">
      <c r="B7" s="123" t="s">
        <v>3</v>
      </c>
      <c r="C7" s="125" t="s">
        <v>4</v>
      </c>
      <c r="D7" s="126"/>
      <c r="E7" s="126"/>
      <c r="F7" s="126"/>
      <c r="G7" s="126"/>
      <c r="H7" s="126"/>
      <c r="I7" s="127"/>
      <c r="J7" s="128" t="s">
        <v>5</v>
      </c>
      <c r="K7" s="114" t="s">
        <v>6</v>
      </c>
    </row>
    <row r="8" spans="2:11" ht="40.15" customHeight="1" thickBot="1" x14ac:dyDescent="0.3">
      <c r="B8" s="124"/>
      <c r="C8" s="5" t="s">
        <v>7</v>
      </c>
      <c r="D8" s="6" t="s">
        <v>8</v>
      </c>
      <c r="E8" s="6" t="s">
        <v>9</v>
      </c>
      <c r="F8" s="6" t="s">
        <v>10</v>
      </c>
      <c r="G8" s="7" t="s">
        <v>11</v>
      </c>
      <c r="H8" s="6" t="s">
        <v>12</v>
      </c>
      <c r="I8" s="7" t="s">
        <v>13</v>
      </c>
      <c r="J8" s="129"/>
      <c r="K8" s="115"/>
    </row>
    <row r="9" spans="2:11" ht="15.75" thickBot="1" x14ac:dyDescent="0.3">
      <c r="B9" s="8" t="s">
        <v>14</v>
      </c>
      <c r="C9" s="9">
        <v>1</v>
      </c>
      <c r="D9" s="10"/>
      <c r="E9" s="10"/>
      <c r="F9" s="10"/>
      <c r="G9" s="11">
        <v>0</v>
      </c>
      <c r="H9" s="10"/>
      <c r="I9" s="11"/>
      <c r="J9" s="12">
        <f t="shared" ref="J9:J17" si="0">SUM(C9:I9)</f>
        <v>1</v>
      </c>
      <c r="K9" s="13">
        <f>C9/J9</f>
        <v>1</v>
      </c>
    </row>
    <row r="10" spans="2:11" ht="15.75" thickBot="1" x14ac:dyDescent="0.3">
      <c r="B10" s="14" t="s">
        <v>15</v>
      </c>
      <c r="C10" s="15"/>
      <c r="D10" s="16">
        <v>4</v>
      </c>
      <c r="E10" s="16"/>
      <c r="F10" s="16"/>
      <c r="G10" s="17">
        <v>0</v>
      </c>
      <c r="H10" s="16"/>
      <c r="I10" s="17">
        <v>3</v>
      </c>
      <c r="J10" s="18">
        <f t="shared" si="0"/>
        <v>7</v>
      </c>
      <c r="K10" s="13">
        <f t="shared" ref="K10:K16" si="1">C10/J10</f>
        <v>0</v>
      </c>
    </row>
    <row r="11" spans="2:11" ht="15.75" thickBot="1" x14ac:dyDescent="0.3">
      <c r="B11" s="14" t="s">
        <v>16</v>
      </c>
      <c r="C11" s="15"/>
      <c r="D11" s="16"/>
      <c r="E11" s="16"/>
      <c r="F11" s="16">
        <v>1</v>
      </c>
      <c r="G11" s="17">
        <v>0</v>
      </c>
      <c r="H11" s="16"/>
      <c r="I11" s="17">
        <v>1</v>
      </c>
      <c r="J11" s="18">
        <f t="shared" si="0"/>
        <v>2</v>
      </c>
      <c r="K11" s="13">
        <f t="shared" si="1"/>
        <v>0</v>
      </c>
    </row>
    <row r="12" spans="2:11" ht="15.75" thickBot="1" x14ac:dyDescent="0.3">
      <c r="B12" s="14" t="s">
        <v>17</v>
      </c>
      <c r="C12" s="15"/>
      <c r="D12" s="16"/>
      <c r="E12" s="16"/>
      <c r="F12" s="16">
        <v>1</v>
      </c>
      <c r="G12" s="17">
        <v>0</v>
      </c>
      <c r="H12" s="16"/>
      <c r="I12" s="17">
        <v>2</v>
      </c>
      <c r="J12" s="18">
        <f t="shared" si="0"/>
        <v>3</v>
      </c>
      <c r="K12" s="13">
        <f t="shared" si="1"/>
        <v>0</v>
      </c>
    </row>
    <row r="13" spans="2:11" ht="15.75" thickBot="1" x14ac:dyDescent="0.3">
      <c r="B13" s="14" t="s">
        <v>18</v>
      </c>
      <c r="C13" s="15"/>
      <c r="D13" s="16"/>
      <c r="E13" s="16"/>
      <c r="F13" s="16">
        <v>1</v>
      </c>
      <c r="G13" s="17">
        <v>0</v>
      </c>
      <c r="H13" s="16"/>
      <c r="I13" s="17">
        <v>1</v>
      </c>
      <c r="J13" s="18">
        <f t="shared" si="0"/>
        <v>2</v>
      </c>
      <c r="K13" s="13">
        <f t="shared" si="1"/>
        <v>0</v>
      </c>
    </row>
    <row r="14" spans="2:11" ht="15.75" thickBot="1" x14ac:dyDescent="0.3">
      <c r="B14" s="14" t="s">
        <v>19</v>
      </c>
      <c r="C14" s="15">
        <v>2221</v>
      </c>
      <c r="D14" s="16"/>
      <c r="E14" s="16"/>
      <c r="F14" s="16"/>
      <c r="G14" s="17">
        <v>0</v>
      </c>
      <c r="H14" s="16"/>
      <c r="I14" s="17"/>
      <c r="J14" s="18">
        <f t="shared" si="0"/>
        <v>2221</v>
      </c>
      <c r="K14" s="13">
        <f t="shared" si="1"/>
        <v>1</v>
      </c>
    </row>
    <row r="15" spans="2:11" ht="15.75" thickBot="1" x14ac:dyDescent="0.3">
      <c r="B15" s="14" t="s">
        <v>20</v>
      </c>
      <c r="C15" s="19">
        <v>591</v>
      </c>
      <c r="D15" s="20">
        <v>24</v>
      </c>
      <c r="E15" s="20">
        <v>1</v>
      </c>
      <c r="F15" s="20"/>
      <c r="G15" s="21">
        <v>0</v>
      </c>
      <c r="H15" s="20">
        <v>14</v>
      </c>
      <c r="I15" s="21">
        <v>12</v>
      </c>
      <c r="J15" s="22">
        <f t="shared" si="0"/>
        <v>642</v>
      </c>
      <c r="K15" s="13">
        <f t="shared" si="1"/>
        <v>0.92056074766355145</v>
      </c>
    </row>
    <row r="16" spans="2:11" ht="15.75" thickBot="1" x14ac:dyDescent="0.3">
      <c r="B16" s="23" t="s">
        <v>21</v>
      </c>
      <c r="C16" s="24">
        <v>1</v>
      </c>
      <c r="D16" s="25"/>
      <c r="E16" s="25"/>
      <c r="F16" s="25"/>
      <c r="G16" s="26">
        <v>0</v>
      </c>
      <c r="H16" s="25">
        <v>1</v>
      </c>
      <c r="I16" s="26"/>
      <c r="J16" s="27">
        <f t="shared" si="0"/>
        <v>2</v>
      </c>
      <c r="K16" s="13">
        <f t="shared" si="1"/>
        <v>0.5</v>
      </c>
    </row>
    <row r="17" spans="2:10" ht="30" customHeight="1" thickBot="1" x14ac:dyDescent="0.3">
      <c r="B17" s="28" t="s">
        <v>5</v>
      </c>
      <c r="C17" s="29">
        <f t="shared" ref="C17:I17" si="2">SUM(C9:C16)</f>
        <v>2814</v>
      </c>
      <c r="D17" s="30">
        <f t="shared" si="2"/>
        <v>28</v>
      </c>
      <c r="E17" s="30">
        <f t="shared" si="2"/>
        <v>1</v>
      </c>
      <c r="F17" s="30">
        <f t="shared" si="2"/>
        <v>3</v>
      </c>
      <c r="G17" s="31">
        <f t="shared" si="2"/>
        <v>0</v>
      </c>
      <c r="H17" s="30">
        <f t="shared" si="2"/>
        <v>15</v>
      </c>
      <c r="I17" s="31">
        <f t="shared" si="2"/>
        <v>19</v>
      </c>
      <c r="J17" s="32">
        <f t="shared" si="0"/>
        <v>2880</v>
      </c>
    </row>
    <row r="18" spans="2:10" ht="30" customHeight="1" thickBot="1" x14ac:dyDescent="0.3">
      <c r="B18" s="33" t="s">
        <v>22</v>
      </c>
      <c r="C18" s="111">
        <f t="shared" ref="C18:I18" si="3">C17/$J$17</f>
        <v>0.9770833333333333</v>
      </c>
      <c r="D18" s="112">
        <f t="shared" si="3"/>
        <v>9.7222222222222224E-3</v>
      </c>
      <c r="E18" s="112">
        <f t="shared" si="3"/>
        <v>3.4722222222222224E-4</v>
      </c>
      <c r="F18" s="112">
        <f t="shared" si="3"/>
        <v>1.0416666666666667E-3</v>
      </c>
      <c r="G18" s="113">
        <f t="shared" si="3"/>
        <v>0</v>
      </c>
      <c r="H18" s="112">
        <f t="shared" si="3"/>
        <v>5.208333333333333E-3</v>
      </c>
      <c r="I18" s="113">
        <f t="shared" si="3"/>
        <v>6.5972222222222222E-3</v>
      </c>
    </row>
  </sheetData>
  <mergeCells count="7">
    <mergeCell ref="K7:K8"/>
    <mergeCell ref="B3:I3"/>
    <mergeCell ref="B4:I4"/>
    <mergeCell ref="B6:J6"/>
    <mergeCell ref="B7:B8"/>
    <mergeCell ref="C7:I7"/>
    <mergeCell ref="J7:J8"/>
  </mergeCells>
  <conditionalFormatting sqref="K9:K1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130"/>
  <sheetViews>
    <sheetView topLeftCell="A115" workbookViewId="0">
      <selection activeCell="F122" sqref="F122"/>
    </sheetView>
  </sheetViews>
  <sheetFormatPr defaultRowHeight="15" x14ac:dyDescent="0.25"/>
  <cols>
    <col min="2" max="2" width="44.42578125" bestFit="1" customWidth="1"/>
    <col min="3" max="3" width="19.28515625" style="34" customWidth="1"/>
    <col min="6" max="6" width="42.7109375" customWidth="1"/>
    <col min="7" max="7" width="23.28515625" customWidth="1"/>
  </cols>
  <sheetData>
    <row r="1" spans="2:8" ht="15.75" thickBot="1" x14ac:dyDescent="0.3"/>
    <row r="2" spans="2:8" ht="39.6" customHeight="1" x14ac:dyDescent="0.25">
      <c r="B2" s="116" t="s">
        <v>23</v>
      </c>
      <c r="C2" s="117"/>
      <c r="D2" s="117"/>
      <c r="E2" s="117"/>
      <c r="F2" s="117"/>
      <c r="G2" s="1"/>
      <c r="H2" s="2"/>
    </row>
    <row r="3" spans="2:8" ht="33" customHeight="1" thickBot="1" x14ac:dyDescent="0.3">
      <c r="B3" s="118" t="s">
        <v>1</v>
      </c>
      <c r="C3" s="119"/>
      <c r="D3" s="119"/>
      <c r="E3" s="119"/>
      <c r="F3" s="119"/>
      <c r="G3" s="3"/>
      <c r="H3" s="4"/>
    </row>
    <row r="5" spans="2:8" ht="15.75" thickBot="1" x14ac:dyDescent="0.3"/>
    <row r="6" spans="2:8" ht="16.5" thickBot="1" x14ac:dyDescent="0.3">
      <c r="B6" s="130" t="s">
        <v>24</v>
      </c>
      <c r="C6" s="131"/>
      <c r="D6" s="132"/>
      <c r="F6" s="130" t="s">
        <v>25</v>
      </c>
      <c r="G6" s="131"/>
      <c r="H6" s="132"/>
    </row>
    <row r="7" spans="2:8" ht="30.75" thickBot="1" x14ac:dyDescent="0.3">
      <c r="B7" s="35" t="s">
        <v>26</v>
      </c>
      <c r="C7" s="36" t="s">
        <v>27</v>
      </c>
      <c r="D7" s="37" t="s">
        <v>28</v>
      </c>
      <c r="F7" s="35" t="s">
        <v>26</v>
      </c>
      <c r="G7" s="36" t="s">
        <v>27</v>
      </c>
      <c r="H7" s="37" t="s">
        <v>28</v>
      </c>
    </row>
    <row r="8" spans="2:8" ht="15.75" thickBot="1" x14ac:dyDescent="0.3">
      <c r="B8" s="38" t="s">
        <v>29</v>
      </c>
      <c r="C8" s="39">
        <v>333</v>
      </c>
      <c r="D8" s="40">
        <f t="shared" ref="D8:D35" si="0">C8/$C$35</f>
        <v>0.11833688699360341</v>
      </c>
      <c r="F8" s="38" t="s">
        <v>30</v>
      </c>
      <c r="G8" s="39">
        <v>1430</v>
      </c>
      <c r="H8" s="40">
        <f t="shared" ref="H8:H35" si="1">G8/$G$35</f>
        <v>0.50817341862117982</v>
      </c>
    </row>
    <row r="9" spans="2:8" ht="15.75" thickBot="1" x14ac:dyDescent="0.3">
      <c r="B9" s="41" t="s">
        <v>31</v>
      </c>
      <c r="C9" s="42">
        <v>19</v>
      </c>
      <c r="D9" s="40">
        <f t="shared" si="0"/>
        <v>6.7519545131485429E-3</v>
      </c>
      <c r="F9" s="41" t="s">
        <v>32</v>
      </c>
      <c r="G9" s="42">
        <v>543</v>
      </c>
      <c r="H9" s="40">
        <f t="shared" si="1"/>
        <v>0.19296375266524521</v>
      </c>
    </row>
    <row r="10" spans="2:8" ht="15.75" thickBot="1" x14ac:dyDescent="0.3">
      <c r="B10" s="41" t="s">
        <v>33</v>
      </c>
      <c r="C10" s="42">
        <v>7</v>
      </c>
      <c r="D10" s="40">
        <f t="shared" si="0"/>
        <v>2.4875621890547263E-3</v>
      </c>
      <c r="F10" s="41" t="s">
        <v>29</v>
      </c>
      <c r="G10" s="42">
        <v>333</v>
      </c>
      <c r="H10" s="40">
        <f t="shared" si="1"/>
        <v>0.11833688699360341</v>
      </c>
    </row>
    <row r="11" spans="2:8" ht="15.75" thickBot="1" x14ac:dyDescent="0.3">
      <c r="B11" s="41" t="s">
        <v>34</v>
      </c>
      <c r="C11" s="42">
        <v>8</v>
      </c>
      <c r="D11" s="40">
        <f t="shared" si="0"/>
        <v>2.8429282160625444E-3</v>
      </c>
      <c r="F11" s="41" t="s">
        <v>35</v>
      </c>
      <c r="G11" s="42">
        <v>164</v>
      </c>
      <c r="H11" s="40">
        <f t="shared" si="1"/>
        <v>5.8280028429282163E-2</v>
      </c>
    </row>
    <row r="12" spans="2:8" ht="15.75" thickBot="1" x14ac:dyDescent="0.3">
      <c r="B12" s="41" t="s">
        <v>36</v>
      </c>
      <c r="C12" s="42">
        <v>8</v>
      </c>
      <c r="D12" s="40">
        <f t="shared" si="0"/>
        <v>2.8429282160625444E-3</v>
      </c>
      <c r="F12" s="41" t="s">
        <v>37</v>
      </c>
      <c r="G12" s="42">
        <v>61</v>
      </c>
      <c r="H12" s="40">
        <f t="shared" si="1"/>
        <v>2.1677327647476902E-2</v>
      </c>
    </row>
    <row r="13" spans="2:8" ht="15.75" thickBot="1" x14ac:dyDescent="0.3">
      <c r="B13" s="41" t="s">
        <v>38</v>
      </c>
      <c r="C13" s="42">
        <v>10</v>
      </c>
      <c r="D13" s="40">
        <f t="shared" si="0"/>
        <v>3.5536602700781805E-3</v>
      </c>
      <c r="F13" s="41" t="s">
        <v>39</v>
      </c>
      <c r="G13" s="42">
        <v>39</v>
      </c>
      <c r="H13" s="40">
        <f t="shared" si="1"/>
        <v>1.3859275053304905E-2</v>
      </c>
    </row>
    <row r="14" spans="2:8" ht="15.75" thickBot="1" x14ac:dyDescent="0.3">
      <c r="B14" s="41" t="s">
        <v>40</v>
      </c>
      <c r="C14" s="42">
        <v>15</v>
      </c>
      <c r="D14" s="40">
        <f t="shared" si="0"/>
        <v>5.3304904051172707E-3</v>
      </c>
      <c r="F14" s="41" t="s">
        <v>41</v>
      </c>
      <c r="G14" s="42">
        <v>37</v>
      </c>
      <c r="H14" s="40">
        <f t="shared" si="1"/>
        <v>1.3148542999289269E-2</v>
      </c>
    </row>
    <row r="15" spans="2:8" ht="15.75" thickBot="1" x14ac:dyDescent="0.3">
      <c r="B15" s="41" t="s">
        <v>42</v>
      </c>
      <c r="C15" s="42">
        <v>18</v>
      </c>
      <c r="D15" s="40">
        <f t="shared" si="0"/>
        <v>6.3965884861407248E-3</v>
      </c>
      <c r="F15" s="41" t="s">
        <v>43</v>
      </c>
      <c r="G15" s="42">
        <v>32</v>
      </c>
      <c r="H15" s="40">
        <f t="shared" si="1"/>
        <v>1.1371712864250177E-2</v>
      </c>
    </row>
    <row r="16" spans="2:8" ht="15.75" thickBot="1" x14ac:dyDescent="0.3">
      <c r="B16" s="41" t="s">
        <v>44</v>
      </c>
      <c r="C16" s="42">
        <v>1</v>
      </c>
      <c r="D16" s="40">
        <f t="shared" si="0"/>
        <v>3.5536602700781805E-4</v>
      </c>
      <c r="F16" s="41" t="s">
        <v>45</v>
      </c>
      <c r="G16" s="42">
        <v>32</v>
      </c>
      <c r="H16" s="40">
        <f t="shared" si="1"/>
        <v>1.1371712864250177E-2</v>
      </c>
    </row>
    <row r="17" spans="2:8" ht="15.75" thickBot="1" x14ac:dyDescent="0.3">
      <c r="B17" s="41" t="s">
        <v>43</v>
      </c>
      <c r="C17" s="42">
        <v>32</v>
      </c>
      <c r="D17" s="40">
        <f t="shared" si="0"/>
        <v>1.1371712864250177E-2</v>
      </c>
      <c r="F17" s="41" t="s">
        <v>31</v>
      </c>
      <c r="G17" s="42">
        <v>19</v>
      </c>
      <c r="H17" s="40">
        <f t="shared" si="1"/>
        <v>6.7519545131485429E-3</v>
      </c>
    </row>
    <row r="18" spans="2:8" ht="15.75" thickBot="1" x14ac:dyDescent="0.3">
      <c r="B18" s="41" t="s">
        <v>46</v>
      </c>
      <c r="C18" s="42">
        <v>2</v>
      </c>
      <c r="D18" s="40">
        <f t="shared" si="0"/>
        <v>7.1073205401563609E-4</v>
      </c>
      <c r="F18" s="41" t="s">
        <v>42</v>
      </c>
      <c r="G18" s="42">
        <v>18</v>
      </c>
      <c r="H18" s="40">
        <f t="shared" si="1"/>
        <v>6.3965884861407248E-3</v>
      </c>
    </row>
    <row r="19" spans="2:8" ht="15.75" thickBot="1" x14ac:dyDescent="0.3">
      <c r="B19" s="41" t="s">
        <v>47</v>
      </c>
      <c r="C19" s="42">
        <v>1</v>
      </c>
      <c r="D19" s="40">
        <f t="shared" si="0"/>
        <v>3.5536602700781805E-4</v>
      </c>
      <c r="F19" s="41" t="s">
        <v>48</v>
      </c>
      <c r="G19" s="42">
        <v>18</v>
      </c>
      <c r="H19" s="40">
        <f t="shared" si="1"/>
        <v>6.3965884861407248E-3</v>
      </c>
    </row>
    <row r="20" spans="2:8" ht="15.75" thickBot="1" x14ac:dyDescent="0.3">
      <c r="B20" s="41" t="s">
        <v>49</v>
      </c>
      <c r="C20" s="42">
        <v>11</v>
      </c>
      <c r="D20" s="40">
        <f t="shared" si="0"/>
        <v>3.9090262970859985E-3</v>
      </c>
      <c r="F20" s="41" t="s">
        <v>50</v>
      </c>
      <c r="G20" s="42">
        <v>16</v>
      </c>
      <c r="H20" s="40">
        <f t="shared" si="1"/>
        <v>5.6858564321250887E-3</v>
      </c>
    </row>
    <row r="21" spans="2:8" ht="15.75" thickBot="1" x14ac:dyDescent="0.3">
      <c r="B21" s="41" t="s">
        <v>37</v>
      </c>
      <c r="C21" s="42">
        <v>61</v>
      </c>
      <c r="D21" s="40">
        <f t="shared" si="0"/>
        <v>2.1677327647476902E-2</v>
      </c>
      <c r="F21" s="41" t="s">
        <v>40</v>
      </c>
      <c r="G21" s="42">
        <v>15</v>
      </c>
      <c r="H21" s="40">
        <f t="shared" si="1"/>
        <v>5.3304904051172707E-3</v>
      </c>
    </row>
    <row r="22" spans="2:8" ht="15.75" thickBot="1" x14ac:dyDescent="0.3">
      <c r="B22" s="41" t="s">
        <v>32</v>
      </c>
      <c r="C22" s="42">
        <v>543</v>
      </c>
      <c r="D22" s="40">
        <f t="shared" si="0"/>
        <v>0.19296375266524521</v>
      </c>
      <c r="F22" s="41" t="s">
        <v>49</v>
      </c>
      <c r="G22" s="42">
        <v>11</v>
      </c>
      <c r="H22" s="40">
        <f t="shared" si="1"/>
        <v>3.9090262970859985E-3</v>
      </c>
    </row>
    <row r="23" spans="2:8" ht="15.75" thickBot="1" x14ac:dyDescent="0.3">
      <c r="B23" s="41" t="s">
        <v>48</v>
      </c>
      <c r="C23" s="42">
        <v>18</v>
      </c>
      <c r="D23" s="40">
        <f t="shared" si="0"/>
        <v>6.3965884861407248E-3</v>
      </c>
      <c r="F23" s="41" t="s">
        <v>38</v>
      </c>
      <c r="G23" s="42">
        <v>10</v>
      </c>
      <c r="H23" s="40">
        <f t="shared" si="1"/>
        <v>3.5536602700781805E-3</v>
      </c>
    </row>
    <row r="24" spans="2:8" ht="15.75" thickBot="1" x14ac:dyDescent="0.3">
      <c r="B24" s="41" t="s">
        <v>45</v>
      </c>
      <c r="C24" s="42">
        <v>32</v>
      </c>
      <c r="D24" s="40">
        <f t="shared" si="0"/>
        <v>1.1371712864250177E-2</v>
      </c>
      <c r="F24" s="41" t="s">
        <v>34</v>
      </c>
      <c r="G24" s="42">
        <v>8</v>
      </c>
      <c r="H24" s="40">
        <f t="shared" si="1"/>
        <v>2.8429282160625444E-3</v>
      </c>
    </row>
    <row r="25" spans="2:8" ht="15.75" thickBot="1" x14ac:dyDescent="0.3">
      <c r="B25" s="41" t="s">
        <v>51</v>
      </c>
      <c r="C25" s="42">
        <v>1</v>
      </c>
      <c r="D25" s="40">
        <f t="shared" si="0"/>
        <v>3.5536602700781805E-4</v>
      </c>
      <c r="F25" s="41" t="s">
        <v>36</v>
      </c>
      <c r="G25" s="42">
        <v>8</v>
      </c>
      <c r="H25" s="40">
        <f t="shared" si="1"/>
        <v>2.8429282160625444E-3</v>
      </c>
    </row>
    <row r="26" spans="2:8" ht="15.75" thickBot="1" x14ac:dyDescent="0.3">
      <c r="B26" s="41" t="s">
        <v>50</v>
      </c>
      <c r="C26" s="42">
        <v>16</v>
      </c>
      <c r="D26" s="40">
        <f t="shared" si="0"/>
        <v>5.6858564321250887E-3</v>
      </c>
      <c r="F26" s="41" t="s">
        <v>33</v>
      </c>
      <c r="G26" s="42">
        <v>7</v>
      </c>
      <c r="H26" s="40">
        <f t="shared" si="1"/>
        <v>2.4875621890547263E-3</v>
      </c>
    </row>
    <row r="27" spans="2:8" ht="15.75" thickBot="1" x14ac:dyDescent="0.3">
      <c r="B27" s="41" t="s">
        <v>52</v>
      </c>
      <c r="C27" s="42">
        <v>5</v>
      </c>
      <c r="D27" s="40">
        <f t="shared" si="0"/>
        <v>1.7768301350390902E-3</v>
      </c>
      <c r="F27" s="41" t="s">
        <v>52</v>
      </c>
      <c r="G27" s="42">
        <v>5</v>
      </c>
      <c r="H27" s="40">
        <f t="shared" si="1"/>
        <v>1.7768301350390902E-3</v>
      </c>
    </row>
    <row r="28" spans="2:8" ht="15.75" thickBot="1" x14ac:dyDescent="0.3">
      <c r="B28" s="41" t="s">
        <v>53</v>
      </c>
      <c r="C28" s="42">
        <v>1</v>
      </c>
      <c r="D28" s="40">
        <f t="shared" si="0"/>
        <v>3.5536602700781805E-4</v>
      </c>
      <c r="F28" s="41" t="s">
        <v>46</v>
      </c>
      <c r="G28" s="42">
        <v>2</v>
      </c>
      <c r="H28" s="40">
        <f t="shared" si="1"/>
        <v>7.1073205401563609E-4</v>
      </c>
    </row>
    <row r="29" spans="2:8" ht="15.75" thickBot="1" x14ac:dyDescent="0.3">
      <c r="B29" s="41" t="s">
        <v>30</v>
      </c>
      <c r="C29" s="42">
        <v>1430</v>
      </c>
      <c r="D29" s="40">
        <f t="shared" si="0"/>
        <v>0.50817341862117982</v>
      </c>
      <c r="F29" s="41" t="s">
        <v>44</v>
      </c>
      <c r="G29" s="42">
        <v>1</v>
      </c>
      <c r="H29" s="40">
        <f t="shared" si="1"/>
        <v>3.5536602700781805E-4</v>
      </c>
    </row>
    <row r="30" spans="2:8" ht="15.75" thickBot="1" x14ac:dyDescent="0.3">
      <c r="B30" s="41" t="s">
        <v>54</v>
      </c>
      <c r="C30" s="42">
        <v>1</v>
      </c>
      <c r="D30" s="40">
        <f t="shared" si="0"/>
        <v>3.5536602700781805E-4</v>
      </c>
      <c r="F30" s="41" t="s">
        <v>47</v>
      </c>
      <c r="G30" s="42">
        <v>1</v>
      </c>
      <c r="H30" s="40">
        <f t="shared" si="1"/>
        <v>3.5536602700781805E-4</v>
      </c>
    </row>
    <row r="31" spans="2:8" ht="15.75" thickBot="1" x14ac:dyDescent="0.3">
      <c r="B31" s="41" t="s">
        <v>41</v>
      </c>
      <c r="C31" s="42">
        <v>37</v>
      </c>
      <c r="D31" s="40">
        <f t="shared" si="0"/>
        <v>1.3148542999289269E-2</v>
      </c>
      <c r="F31" s="41" t="s">
        <v>51</v>
      </c>
      <c r="G31" s="42">
        <v>1</v>
      </c>
      <c r="H31" s="40">
        <f t="shared" si="1"/>
        <v>3.5536602700781805E-4</v>
      </c>
    </row>
    <row r="32" spans="2:8" ht="15.75" thickBot="1" x14ac:dyDescent="0.3">
      <c r="B32" s="41" t="s">
        <v>35</v>
      </c>
      <c r="C32" s="42">
        <v>164</v>
      </c>
      <c r="D32" s="40">
        <f t="shared" si="0"/>
        <v>5.8280028429282163E-2</v>
      </c>
      <c r="F32" s="41" t="s">
        <v>53</v>
      </c>
      <c r="G32" s="42">
        <v>1</v>
      </c>
      <c r="H32" s="40">
        <f t="shared" si="1"/>
        <v>3.5536602700781805E-4</v>
      </c>
    </row>
    <row r="33" spans="2:8" ht="15.75" thickBot="1" x14ac:dyDescent="0.3">
      <c r="B33" s="41" t="s">
        <v>39</v>
      </c>
      <c r="C33" s="42">
        <v>39</v>
      </c>
      <c r="D33" s="40">
        <f t="shared" si="0"/>
        <v>1.3859275053304905E-2</v>
      </c>
      <c r="F33" s="41" t="s">
        <v>54</v>
      </c>
      <c r="G33" s="42">
        <v>1</v>
      </c>
      <c r="H33" s="40">
        <f t="shared" si="1"/>
        <v>3.5536602700781805E-4</v>
      </c>
    </row>
    <row r="34" spans="2:8" ht="15.75" thickBot="1" x14ac:dyDescent="0.3">
      <c r="B34" s="41" t="s">
        <v>55</v>
      </c>
      <c r="C34" s="42">
        <v>1</v>
      </c>
      <c r="D34" s="40">
        <f t="shared" si="0"/>
        <v>3.5536602700781805E-4</v>
      </c>
      <c r="F34" s="41" t="s">
        <v>55</v>
      </c>
      <c r="G34" s="42">
        <v>1</v>
      </c>
      <c r="H34" s="40">
        <f t="shared" si="1"/>
        <v>3.5536602700781805E-4</v>
      </c>
    </row>
    <row r="35" spans="2:8" ht="30" customHeight="1" thickBot="1" x14ac:dyDescent="0.3">
      <c r="B35" s="43" t="s">
        <v>56</v>
      </c>
      <c r="C35" s="44">
        <v>2814</v>
      </c>
      <c r="D35" s="45">
        <f t="shared" si="0"/>
        <v>1</v>
      </c>
      <c r="F35" s="43" t="s">
        <v>56</v>
      </c>
      <c r="G35" s="44">
        <v>2814</v>
      </c>
      <c r="H35" s="46">
        <f t="shared" si="1"/>
        <v>1</v>
      </c>
    </row>
    <row r="40" spans="2:8" ht="15.75" thickBot="1" x14ac:dyDescent="0.3"/>
    <row r="41" spans="2:8" ht="15.75" thickBot="1" x14ac:dyDescent="0.3">
      <c r="B41" s="133" t="s">
        <v>57</v>
      </c>
      <c r="C41" s="134"/>
    </row>
    <row r="42" spans="2:8" ht="30.75" thickBot="1" x14ac:dyDescent="0.3">
      <c r="B42" s="35" t="s">
        <v>26</v>
      </c>
      <c r="C42" s="47" t="s">
        <v>27</v>
      </c>
    </row>
    <row r="43" spans="2:8" x14ac:dyDescent="0.25">
      <c r="B43" s="38" t="s">
        <v>29</v>
      </c>
      <c r="C43" s="48">
        <v>333</v>
      </c>
    </row>
    <row r="44" spans="2:8" x14ac:dyDescent="0.25">
      <c r="B44" s="49" t="s">
        <v>29</v>
      </c>
      <c r="C44" s="50">
        <v>332</v>
      </c>
    </row>
    <row r="45" spans="2:8" x14ac:dyDescent="0.25">
      <c r="B45" s="49" t="s">
        <v>39</v>
      </c>
      <c r="C45" s="50">
        <v>1</v>
      </c>
    </row>
    <row r="46" spans="2:8" x14ac:dyDescent="0.25">
      <c r="B46" s="41" t="s">
        <v>31</v>
      </c>
      <c r="C46" s="51">
        <v>19</v>
      </c>
    </row>
    <row r="47" spans="2:8" x14ac:dyDescent="0.25">
      <c r="B47" s="49" t="s">
        <v>58</v>
      </c>
      <c r="C47" s="50">
        <v>1</v>
      </c>
    </row>
    <row r="48" spans="2:8" x14ac:dyDescent="0.25">
      <c r="B48" s="49" t="s">
        <v>59</v>
      </c>
      <c r="C48" s="50">
        <v>6</v>
      </c>
    </row>
    <row r="49" spans="2:3" x14ac:dyDescent="0.25">
      <c r="B49" s="49" t="s">
        <v>60</v>
      </c>
      <c r="C49" s="50">
        <v>2</v>
      </c>
    </row>
    <row r="50" spans="2:3" x14ac:dyDescent="0.25">
      <c r="B50" s="49" t="s">
        <v>61</v>
      </c>
      <c r="C50" s="50">
        <v>4</v>
      </c>
    </row>
    <row r="51" spans="2:3" x14ac:dyDescent="0.25">
      <c r="B51" s="49" t="s">
        <v>62</v>
      </c>
      <c r="C51" s="50">
        <v>2</v>
      </c>
    </row>
    <row r="52" spans="2:3" x14ac:dyDescent="0.25">
      <c r="B52" s="49" t="s">
        <v>63</v>
      </c>
      <c r="C52" s="50">
        <v>2</v>
      </c>
    </row>
    <row r="53" spans="2:3" x14ac:dyDescent="0.25">
      <c r="B53" s="49" t="s">
        <v>39</v>
      </c>
      <c r="C53" s="50">
        <v>1</v>
      </c>
    </row>
    <row r="54" spans="2:3" x14ac:dyDescent="0.25">
      <c r="B54" s="49" t="s">
        <v>64</v>
      </c>
      <c r="C54" s="50">
        <v>1</v>
      </c>
    </row>
    <row r="55" spans="2:3" x14ac:dyDescent="0.25">
      <c r="B55" s="41" t="s">
        <v>33</v>
      </c>
      <c r="C55" s="51">
        <v>7</v>
      </c>
    </row>
    <row r="56" spans="2:3" x14ac:dyDescent="0.25">
      <c r="B56" s="49" t="s">
        <v>65</v>
      </c>
      <c r="C56" s="50">
        <v>3</v>
      </c>
    </row>
    <row r="57" spans="2:3" x14ac:dyDescent="0.25">
      <c r="B57" s="49" t="s">
        <v>66</v>
      </c>
      <c r="C57" s="50">
        <v>1</v>
      </c>
    </row>
    <row r="58" spans="2:3" x14ac:dyDescent="0.25">
      <c r="B58" s="49" t="s">
        <v>67</v>
      </c>
      <c r="C58" s="50">
        <v>1</v>
      </c>
    </row>
    <row r="59" spans="2:3" x14ac:dyDescent="0.25">
      <c r="B59" s="49" t="s">
        <v>68</v>
      </c>
      <c r="C59" s="50">
        <v>1</v>
      </c>
    </row>
    <row r="60" spans="2:3" x14ac:dyDescent="0.25">
      <c r="B60" s="49" t="s">
        <v>69</v>
      </c>
      <c r="C60" s="50">
        <v>1</v>
      </c>
    </row>
    <row r="61" spans="2:3" x14ac:dyDescent="0.25">
      <c r="B61" s="41" t="s">
        <v>34</v>
      </c>
      <c r="C61" s="51">
        <v>8</v>
      </c>
    </row>
    <row r="62" spans="2:3" x14ac:dyDescent="0.25">
      <c r="B62" s="49" t="s">
        <v>70</v>
      </c>
      <c r="C62" s="50">
        <v>6</v>
      </c>
    </row>
    <row r="63" spans="2:3" x14ac:dyDescent="0.25">
      <c r="B63" s="49" t="s">
        <v>71</v>
      </c>
      <c r="C63" s="50">
        <v>1</v>
      </c>
    </row>
    <row r="64" spans="2:3" x14ac:dyDescent="0.25">
      <c r="B64" s="49" t="s">
        <v>72</v>
      </c>
      <c r="C64" s="50">
        <v>1</v>
      </c>
    </row>
    <row r="65" spans="2:3" x14ac:dyDescent="0.25">
      <c r="B65" s="41" t="s">
        <v>36</v>
      </c>
      <c r="C65" s="51">
        <v>8</v>
      </c>
    </row>
    <row r="66" spans="2:3" x14ac:dyDescent="0.25">
      <c r="B66" s="49" t="s">
        <v>36</v>
      </c>
      <c r="C66" s="50">
        <v>8</v>
      </c>
    </row>
    <row r="67" spans="2:3" x14ac:dyDescent="0.25">
      <c r="B67" s="41" t="s">
        <v>38</v>
      </c>
      <c r="C67" s="51">
        <v>10</v>
      </c>
    </row>
    <row r="68" spans="2:3" x14ac:dyDescent="0.25">
      <c r="B68" s="49" t="s">
        <v>38</v>
      </c>
      <c r="C68" s="50">
        <v>10</v>
      </c>
    </row>
    <row r="69" spans="2:3" x14ac:dyDescent="0.25">
      <c r="B69" s="41" t="s">
        <v>40</v>
      </c>
      <c r="C69" s="51">
        <v>15</v>
      </c>
    </row>
    <row r="70" spans="2:3" x14ac:dyDescent="0.25">
      <c r="B70" s="49" t="s">
        <v>73</v>
      </c>
      <c r="C70" s="50">
        <v>15</v>
      </c>
    </row>
    <row r="71" spans="2:3" x14ac:dyDescent="0.25">
      <c r="B71" s="41" t="s">
        <v>42</v>
      </c>
      <c r="C71" s="51">
        <v>18</v>
      </c>
    </row>
    <row r="72" spans="2:3" x14ac:dyDescent="0.25">
      <c r="B72" s="49" t="s">
        <v>74</v>
      </c>
      <c r="C72" s="50">
        <v>14</v>
      </c>
    </row>
    <row r="73" spans="2:3" x14ac:dyDescent="0.25">
      <c r="B73" s="49" t="s">
        <v>75</v>
      </c>
      <c r="C73" s="50">
        <v>1</v>
      </c>
    </row>
    <row r="74" spans="2:3" x14ac:dyDescent="0.25">
      <c r="B74" s="49" t="s">
        <v>76</v>
      </c>
      <c r="C74" s="50">
        <v>1</v>
      </c>
    </row>
    <row r="75" spans="2:3" x14ac:dyDescent="0.25">
      <c r="B75" s="49" t="s">
        <v>39</v>
      </c>
      <c r="C75" s="50">
        <v>1</v>
      </c>
    </row>
    <row r="76" spans="2:3" x14ac:dyDescent="0.25">
      <c r="B76" s="49" t="s">
        <v>77</v>
      </c>
      <c r="C76" s="50">
        <v>1</v>
      </c>
    </row>
    <row r="77" spans="2:3" x14ac:dyDescent="0.25">
      <c r="B77" s="41" t="s">
        <v>44</v>
      </c>
      <c r="C77" s="51">
        <v>1</v>
      </c>
    </row>
    <row r="78" spans="2:3" x14ac:dyDescent="0.25">
      <c r="B78" s="49" t="s">
        <v>73</v>
      </c>
      <c r="C78" s="50">
        <v>1</v>
      </c>
    </row>
    <row r="79" spans="2:3" x14ac:dyDescent="0.25">
      <c r="B79" s="41" t="s">
        <v>43</v>
      </c>
      <c r="C79" s="51">
        <v>32</v>
      </c>
    </row>
    <row r="80" spans="2:3" x14ac:dyDescent="0.25">
      <c r="B80" s="49" t="s">
        <v>78</v>
      </c>
      <c r="C80" s="50">
        <v>1</v>
      </c>
    </row>
    <row r="81" spans="2:3" x14ac:dyDescent="0.25">
      <c r="B81" s="49" t="s">
        <v>79</v>
      </c>
      <c r="C81" s="50">
        <v>1</v>
      </c>
    </row>
    <row r="82" spans="2:3" x14ac:dyDescent="0.25">
      <c r="B82" s="49" t="s">
        <v>80</v>
      </c>
      <c r="C82" s="50">
        <v>4</v>
      </c>
    </row>
    <row r="83" spans="2:3" x14ac:dyDescent="0.25">
      <c r="B83" s="49" t="s">
        <v>81</v>
      </c>
      <c r="C83" s="50">
        <v>24</v>
      </c>
    </row>
    <row r="84" spans="2:3" x14ac:dyDescent="0.25">
      <c r="B84" s="49" t="s">
        <v>39</v>
      </c>
      <c r="C84" s="50">
        <v>1</v>
      </c>
    </row>
    <row r="85" spans="2:3" x14ac:dyDescent="0.25">
      <c r="B85" s="49" t="s">
        <v>82</v>
      </c>
      <c r="C85" s="50">
        <v>1</v>
      </c>
    </row>
    <row r="86" spans="2:3" x14ac:dyDescent="0.25">
      <c r="B86" s="41" t="s">
        <v>46</v>
      </c>
      <c r="C86" s="51">
        <v>2</v>
      </c>
    </row>
    <row r="87" spans="2:3" x14ac:dyDescent="0.25">
      <c r="B87" s="49" t="s">
        <v>73</v>
      </c>
      <c r="C87" s="50">
        <v>2</v>
      </c>
    </row>
    <row r="88" spans="2:3" x14ac:dyDescent="0.25">
      <c r="B88" s="41" t="s">
        <v>47</v>
      </c>
      <c r="C88" s="51">
        <v>1</v>
      </c>
    </row>
    <row r="89" spans="2:3" x14ac:dyDescent="0.25">
      <c r="B89" s="49" t="s">
        <v>83</v>
      </c>
      <c r="C89" s="50">
        <v>1</v>
      </c>
    </row>
    <row r="90" spans="2:3" x14ac:dyDescent="0.25">
      <c r="B90" s="41" t="s">
        <v>49</v>
      </c>
      <c r="C90" s="51">
        <v>11</v>
      </c>
    </row>
    <row r="91" spans="2:3" x14ac:dyDescent="0.25">
      <c r="B91" s="49" t="s">
        <v>84</v>
      </c>
      <c r="C91" s="50">
        <v>10</v>
      </c>
    </row>
    <row r="92" spans="2:3" x14ac:dyDescent="0.25">
      <c r="B92" s="49" t="s">
        <v>39</v>
      </c>
      <c r="C92" s="50">
        <v>1</v>
      </c>
    </row>
    <row r="93" spans="2:3" x14ac:dyDescent="0.25">
      <c r="B93" s="41" t="s">
        <v>37</v>
      </c>
      <c r="C93" s="51">
        <v>61</v>
      </c>
    </row>
    <row r="94" spans="2:3" x14ac:dyDescent="0.25">
      <c r="B94" s="49" t="s">
        <v>37</v>
      </c>
      <c r="C94" s="50">
        <v>61</v>
      </c>
    </row>
    <row r="95" spans="2:3" x14ac:dyDescent="0.25">
      <c r="B95" s="41" t="s">
        <v>32</v>
      </c>
      <c r="C95" s="51">
        <v>543</v>
      </c>
    </row>
    <row r="96" spans="2:3" x14ac:dyDescent="0.25">
      <c r="B96" s="49" t="s">
        <v>85</v>
      </c>
      <c r="C96" s="50">
        <v>42</v>
      </c>
    </row>
    <row r="97" spans="2:3" x14ac:dyDescent="0.25">
      <c r="B97" s="49" t="s">
        <v>86</v>
      </c>
      <c r="C97" s="50">
        <v>4</v>
      </c>
    </row>
    <row r="98" spans="2:3" x14ac:dyDescent="0.25">
      <c r="B98" s="49" t="s">
        <v>87</v>
      </c>
      <c r="C98" s="50">
        <v>1</v>
      </c>
    </row>
    <row r="99" spans="2:3" x14ac:dyDescent="0.25">
      <c r="B99" s="49" t="s">
        <v>88</v>
      </c>
      <c r="C99" s="50">
        <v>377</v>
      </c>
    </row>
    <row r="100" spans="2:3" x14ac:dyDescent="0.25">
      <c r="B100" s="49" t="s">
        <v>89</v>
      </c>
      <c r="C100" s="50">
        <v>119</v>
      </c>
    </row>
    <row r="101" spans="2:3" x14ac:dyDescent="0.25">
      <c r="B101" s="41" t="s">
        <v>48</v>
      </c>
      <c r="C101" s="51">
        <v>18</v>
      </c>
    </row>
    <row r="102" spans="2:3" x14ac:dyDescent="0.25">
      <c r="B102" s="49" t="s">
        <v>48</v>
      </c>
      <c r="C102" s="50">
        <v>18</v>
      </c>
    </row>
    <row r="103" spans="2:3" x14ac:dyDescent="0.25">
      <c r="B103" s="41" t="s">
        <v>45</v>
      </c>
      <c r="C103" s="51">
        <v>32</v>
      </c>
    </row>
    <row r="104" spans="2:3" x14ac:dyDescent="0.25">
      <c r="B104" s="49" t="s">
        <v>89</v>
      </c>
      <c r="C104" s="50">
        <v>32</v>
      </c>
    </row>
    <row r="105" spans="2:3" x14ac:dyDescent="0.25">
      <c r="B105" s="41" t="s">
        <v>51</v>
      </c>
      <c r="C105" s="51">
        <v>1</v>
      </c>
    </row>
    <row r="106" spans="2:3" x14ac:dyDescent="0.25">
      <c r="B106" s="49" t="s">
        <v>73</v>
      </c>
      <c r="C106" s="50">
        <v>1</v>
      </c>
    </row>
    <row r="107" spans="2:3" x14ac:dyDescent="0.25">
      <c r="B107" s="41" t="s">
        <v>50</v>
      </c>
      <c r="C107" s="51">
        <v>16</v>
      </c>
    </row>
    <row r="108" spans="2:3" x14ac:dyDescent="0.25">
      <c r="B108" s="49" t="s">
        <v>73</v>
      </c>
      <c r="C108" s="50">
        <v>16</v>
      </c>
    </row>
    <row r="109" spans="2:3" x14ac:dyDescent="0.25">
      <c r="B109" s="41" t="s">
        <v>52</v>
      </c>
      <c r="C109" s="51">
        <v>5</v>
      </c>
    </row>
    <row r="110" spans="2:3" x14ac:dyDescent="0.25">
      <c r="B110" s="49" t="s">
        <v>90</v>
      </c>
      <c r="C110" s="50">
        <v>2</v>
      </c>
    </row>
    <row r="111" spans="2:3" x14ac:dyDescent="0.25">
      <c r="B111" s="49" t="s">
        <v>91</v>
      </c>
      <c r="C111" s="50">
        <v>3</v>
      </c>
    </row>
    <row r="112" spans="2:3" x14ac:dyDescent="0.25">
      <c r="B112" s="41" t="s">
        <v>53</v>
      </c>
      <c r="C112" s="51">
        <v>1</v>
      </c>
    </row>
    <row r="113" spans="2:3" x14ac:dyDescent="0.25">
      <c r="B113" s="49" t="s">
        <v>73</v>
      </c>
      <c r="C113" s="50">
        <v>1</v>
      </c>
    </row>
    <row r="114" spans="2:3" x14ac:dyDescent="0.25">
      <c r="B114" s="41" t="s">
        <v>30</v>
      </c>
      <c r="C114" s="51">
        <v>1430</v>
      </c>
    </row>
    <row r="115" spans="2:3" x14ac:dyDescent="0.25">
      <c r="B115" s="49" t="s">
        <v>92</v>
      </c>
      <c r="C115" s="50">
        <v>1386</v>
      </c>
    </row>
    <row r="116" spans="2:3" x14ac:dyDescent="0.25">
      <c r="B116" s="49" t="s">
        <v>93</v>
      </c>
      <c r="C116" s="50">
        <v>43</v>
      </c>
    </row>
    <row r="117" spans="2:3" x14ac:dyDescent="0.25">
      <c r="B117" s="49" t="s">
        <v>39</v>
      </c>
      <c r="C117" s="50">
        <v>1</v>
      </c>
    </row>
    <row r="118" spans="2:3" x14ac:dyDescent="0.25">
      <c r="B118" s="41" t="s">
        <v>54</v>
      </c>
      <c r="C118" s="51">
        <v>1</v>
      </c>
    </row>
    <row r="119" spans="2:3" x14ac:dyDescent="0.25">
      <c r="B119" s="49" t="s">
        <v>54</v>
      </c>
      <c r="C119" s="50">
        <v>1</v>
      </c>
    </row>
    <row r="120" spans="2:3" x14ac:dyDescent="0.25">
      <c r="B120" s="41" t="s">
        <v>41</v>
      </c>
      <c r="C120" s="51">
        <v>37</v>
      </c>
    </row>
    <row r="121" spans="2:3" x14ac:dyDescent="0.25">
      <c r="B121" s="49" t="s">
        <v>94</v>
      </c>
      <c r="C121" s="50">
        <v>3</v>
      </c>
    </row>
    <row r="122" spans="2:3" x14ac:dyDescent="0.25">
      <c r="B122" s="49" t="s">
        <v>95</v>
      </c>
      <c r="C122" s="50">
        <v>1</v>
      </c>
    </row>
    <row r="123" spans="2:3" x14ac:dyDescent="0.25">
      <c r="B123" s="49" t="s">
        <v>41</v>
      </c>
      <c r="C123" s="50">
        <v>33</v>
      </c>
    </row>
    <row r="124" spans="2:3" x14ac:dyDescent="0.25">
      <c r="B124" s="41" t="s">
        <v>35</v>
      </c>
      <c r="C124" s="51">
        <v>164</v>
      </c>
    </row>
    <row r="125" spans="2:3" x14ac:dyDescent="0.25">
      <c r="B125" s="49" t="s">
        <v>35</v>
      </c>
      <c r="C125" s="50">
        <v>164</v>
      </c>
    </row>
    <row r="126" spans="2:3" x14ac:dyDescent="0.25">
      <c r="B126" s="41" t="s">
        <v>39</v>
      </c>
      <c r="C126" s="51">
        <v>39</v>
      </c>
    </row>
    <row r="127" spans="2:3" x14ac:dyDescent="0.25">
      <c r="B127" s="49" t="s">
        <v>39</v>
      </c>
      <c r="C127" s="50">
        <v>39</v>
      </c>
    </row>
    <row r="128" spans="2:3" x14ac:dyDescent="0.25">
      <c r="B128" s="41" t="s">
        <v>55</v>
      </c>
      <c r="C128" s="51">
        <v>1</v>
      </c>
    </row>
    <row r="129" spans="2:3" ht="15.75" thickBot="1" x14ac:dyDescent="0.3">
      <c r="B129" s="52" t="s">
        <v>55</v>
      </c>
      <c r="C129" s="53">
        <v>1</v>
      </c>
    </row>
    <row r="130" spans="2:3" ht="30.6" customHeight="1" thickBot="1" x14ac:dyDescent="0.3">
      <c r="B130" s="54" t="s">
        <v>56</v>
      </c>
      <c r="C130" s="55">
        <v>2814</v>
      </c>
    </row>
  </sheetData>
  <mergeCells count="5">
    <mergeCell ref="B2:F2"/>
    <mergeCell ref="B3:F3"/>
    <mergeCell ref="B6:D6"/>
    <mergeCell ref="F6:H6"/>
    <mergeCell ref="B41:C41"/>
  </mergeCells>
  <conditionalFormatting sqref="H8:H3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:H3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:D3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:D3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H97"/>
  <sheetViews>
    <sheetView topLeftCell="A13" workbookViewId="0">
      <selection activeCell="C8" sqref="C8:C9"/>
    </sheetView>
  </sheetViews>
  <sheetFormatPr defaultRowHeight="15" x14ac:dyDescent="0.25"/>
  <cols>
    <col min="2" max="2" width="50.7109375" bestFit="1" customWidth="1"/>
    <col min="3" max="3" width="23.7109375" customWidth="1"/>
    <col min="4" max="4" width="12" customWidth="1"/>
    <col min="6" max="6" width="50.140625" customWidth="1"/>
    <col min="7" max="7" width="21.140625" customWidth="1"/>
    <col min="8" max="8" width="9.7109375" customWidth="1"/>
  </cols>
  <sheetData>
    <row r="1" spans="2:8" ht="15.75" thickBot="1" x14ac:dyDescent="0.3"/>
    <row r="2" spans="2:8" ht="31.9" customHeight="1" x14ac:dyDescent="0.25">
      <c r="B2" s="116" t="s">
        <v>96</v>
      </c>
      <c r="C2" s="117"/>
      <c r="D2" s="117"/>
      <c r="E2" s="117"/>
      <c r="F2" s="117"/>
      <c r="G2" s="1"/>
      <c r="H2" s="2"/>
    </row>
    <row r="3" spans="2:8" ht="41.45" customHeight="1" thickBot="1" x14ac:dyDescent="0.3">
      <c r="B3" s="118" t="s">
        <v>1</v>
      </c>
      <c r="C3" s="119"/>
      <c r="D3" s="119"/>
      <c r="E3" s="119"/>
      <c r="F3" s="119"/>
      <c r="G3" s="3"/>
      <c r="H3" s="4"/>
    </row>
    <row r="5" spans="2:8" ht="15.75" thickBot="1" x14ac:dyDescent="0.3"/>
    <row r="6" spans="2:8" ht="16.5" thickBot="1" x14ac:dyDescent="0.3">
      <c r="B6" s="130" t="s">
        <v>97</v>
      </c>
      <c r="C6" s="131"/>
      <c r="D6" s="132"/>
      <c r="F6" s="130" t="s">
        <v>98</v>
      </c>
      <c r="G6" s="131"/>
      <c r="H6" s="132"/>
    </row>
    <row r="7" spans="2:8" ht="15.75" thickBot="1" x14ac:dyDescent="0.3">
      <c r="B7" s="56" t="s">
        <v>99</v>
      </c>
      <c r="C7" s="57" t="s">
        <v>100</v>
      </c>
      <c r="D7" s="37" t="s">
        <v>28</v>
      </c>
      <c r="F7" s="56" t="s">
        <v>99</v>
      </c>
      <c r="G7" s="57" t="s">
        <v>100</v>
      </c>
      <c r="H7" s="37" t="s">
        <v>28</v>
      </c>
    </row>
    <row r="8" spans="2:8" ht="15.75" thickBot="1" x14ac:dyDescent="0.3">
      <c r="B8" s="38" t="s">
        <v>40</v>
      </c>
      <c r="C8" s="58">
        <v>11</v>
      </c>
      <c r="D8" s="40">
        <f t="shared" ref="D8:D25" si="0">C8/$C$25</f>
        <v>2.5504289357755621E-3</v>
      </c>
      <c r="F8" s="38" t="s">
        <v>32</v>
      </c>
      <c r="G8" s="58">
        <v>2111</v>
      </c>
      <c r="H8" s="40">
        <f t="shared" ref="H8:H25" si="1">G8/$C$25</f>
        <v>0.48945049849292838</v>
      </c>
    </row>
    <row r="9" spans="2:8" ht="15.75" thickBot="1" x14ac:dyDescent="0.3">
      <c r="B9" s="41" t="s">
        <v>42</v>
      </c>
      <c r="C9" s="59">
        <v>7</v>
      </c>
      <c r="D9" s="40">
        <f t="shared" si="0"/>
        <v>1.6230002318571759E-3</v>
      </c>
      <c r="F9" s="41" t="s">
        <v>30</v>
      </c>
      <c r="G9" s="59">
        <v>1740</v>
      </c>
      <c r="H9" s="40">
        <f t="shared" si="1"/>
        <v>0.40343148620449804</v>
      </c>
    </row>
    <row r="10" spans="2:8" ht="15.75" thickBot="1" x14ac:dyDescent="0.3">
      <c r="B10" s="41" t="s">
        <v>43</v>
      </c>
      <c r="C10" s="59">
        <v>74</v>
      </c>
      <c r="D10" s="40">
        <f t="shared" si="0"/>
        <v>1.7157431022490146E-2</v>
      </c>
      <c r="F10" s="41" t="s">
        <v>50</v>
      </c>
      <c r="G10" s="59">
        <v>166</v>
      </c>
      <c r="H10" s="40">
        <f t="shared" si="1"/>
        <v>3.8488291212613032E-2</v>
      </c>
    </row>
    <row r="11" spans="2:8" ht="15.75" thickBot="1" x14ac:dyDescent="0.3">
      <c r="B11" s="41" t="s">
        <v>46</v>
      </c>
      <c r="C11" s="59">
        <v>1</v>
      </c>
      <c r="D11" s="40">
        <f t="shared" si="0"/>
        <v>2.3185717597959656E-4</v>
      </c>
      <c r="F11" s="41" t="s">
        <v>41</v>
      </c>
      <c r="G11" s="59">
        <v>142</v>
      </c>
      <c r="H11" s="40">
        <f t="shared" si="1"/>
        <v>3.2923718989102714E-2</v>
      </c>
    </row>
    <row r="12" spans="2:8" ht="15.75" thickBot="1" x14ac:dyDescent="0.3">
      <c r="B12" s="41" t="s">
        <v>47</v>
      </c>
      <c r="C12" s="59">
        <v>10</v>
      </c>
      <c r="D12" s="40">
        <f t="shared" si="0"/>
        <v>2.3185717597959659E-3</v>
      </c>
      <c r="F12" s="41" t="s">
        <v>43</v>
      </c>
      <c r="G12" s="59">
        <v>74</v>
      </c>
      <c r="H12" s="40">
        <f t="shared" si="1"/>
        <v>1.7157431022490146E-2</v>
      </c>
    </row>
    <row r="13" spans="2:8" ht="15.75" thickBot="1" x14ac:dyDescent="0.3">
      <c r="B13" s="41" t="s">
        <v>49</v>
      </c>
      <c r="C13" s="59">
        <v>14</v>
      </c>
      <c r="D13" s="40">
        <f t="shared" si="0"/>
        <v>3.2460004637143518E-3</v>
      </c>
      <c r="F13" s="41" t="s">
        <v>49</v>
      </c>
      <c r="G13" s="59">
        <v>14</v>
      </c>
      <c r="H13" s="40">
        <f t="shared" si="1"/>
        <v>3.2460004637143518E-3</v>
      </c>
    </row>
    <row r="14" spans="2:8" ht="15.75" thickBot="1" x14ac:dyDescent="0.3">
      <c r="B14" s="41" t="s">
        <v>32</v>
      </c>
      <c r="C14" s="59">
        <v>2111</v>
      </c>
      <c r="D14" s="40">
        <f t="shared" si="0"/>
        <v>0.48945049849292838</v>
      </c>
      <c r="F14" s="41" t="s">
        <v>51</v>
      </c>
      <c r="G14" s="59">
        <v>12</v>
      </c>
      <c r="H14" s="40">
        <f t="shared" si="1"/>
        <v>2.7822861117551586E-3</v>
      </c>
    </row>
    <row r="15" spans="2:8" ht="15.75" thickBot="1" x14ac:dyDescent="0.3">
      <c r="B15" s="41" t="s">
        <v>51</v>
      </c>
      <c r="C15" s="59">
        <v>12</v>
      </c>
      <c r="D15" s="40">
        <f t="shared" si="0"/>
        <v>2.7822861117551586E-3</v>
      </c>
      <c r="F15" s="41" t="s">
        <v>40</v>
      </c>
      <c r="G15" s="59">
        <v>11</v>
      </c>
      <c r="H15" s="40">
        <f t="shared" si="1"/>
        <v>2.5504289357755621E-3</v>
      </c>
    </row>
    <row r="16" spans="2:8" ht="15.75" thickBot="1" x14ac:dyDescent="0.3">
      <c r="B16" s="41" t="s">
        <v>50</v>
      </c>
      <c r="C16" s="59">
        <v>166</v>
      </c>
      <c r="D16" s="40">
        <f t="shared" si="0"/>
        <v>3.8488291212613032E-2</v>
      </c>
      <c r="F16" s="41" t="s">
        <v>47</v>
      </c>
      <c r="G16" s="59">
        <v>10</v>
      </c>
      <c r="H16" s="40">
        <f t="shared" si="1"/>
        <v>2.3185717597959659E-3</v>
      </c>
    </row>
    <row r="17" spans="2:8" ht="15.75" thickBot="1" x14ac:dyDescent="0.3">
      <c r="B17" s="41" t="s">
        <v>101</v>
      </c>
      <c r="C17" s="59">
        <v>2</v>
      </c>
      <c r="D17" s="40">
        <f t="shared" si="0"/>
        <v>4.6371435195919313E-4</v>
      </c>
      <c r="F17" s="41" t="s">
        <v>39</v>
      </c>
      <c r="G17" s="59">
        <v>9</v>
      </c>
      <c r="H17" s="40">
        <f t="shared" si="1"/>
        <v>2.0867145838163693E-3</v>
      </c>
    </row>
    <row r="18" spans="2:8" ht="15.75" thickBot="1" x14ac:dyDescent="0.3">
      <c r="B18" s="41" t="s">
        <v>102</v>
      </c>
      <c r="C18" s="59">
        <v>5</v>
      </c>
      <c r="D18" s="40">
        <f t="shared" si="0"/>
        <v>1.159285879897983E-3</v>
      </c>
      <c r="F18" s="41" t="s">
        <v>42</v>
      </c>
      <c r="G18" s="59">
        <v>7</v>
      </c>
      <c r="H18" s="40">
        <f t="shared" si="1"/>
        <v>1.6230002318571759E-3</v>
      </c>
    </row>
    <row r="19" spans="2:8" ht="15.75" thickBot="1" x14ac:dyDescent="0.3">
      <c r="B19" s="41" t="s">
        <v>103</v>
      </c>
      <c r="C19" s="59">
        <v>5</v>
      </c>
      <c r="D19" s="40">
        <f t="shared" si="0"/>
        <v>1.159285879897983E-3</v>
      </c>
      <c r="F19" s="41" t="s">
        <v>102</v>
      </c>
      <c r="G19" s="59">
        <v>5</v>
      </c>
      <c r="H19" s="40">
        <f t="shared" si="1"/>
        <v>1.159285879897983E-3</v>
      </c>
    </row>
    <row r="20" spans="2:8" ht="15.75" thickBot="1" x14ac:dyDescent="0.3">
      <c r="B20" s="41" t="s">
        <v>52</v>
      </c>
      <c r="C20" s="59">
        <v>3</v>
      </c>
      <c r="D20" s="40">
        <f t="shared" si="0"/>
        <v>6.9557152793878966E-4</v>
      </c>
      <c r="F20" s="41" t="s">
        <v>103</v>
      </c>
      <c r="G20" s="59">
        <v>5</v>
      </c>
      <c r="H20" s="40">
        <f t="shared" si="1"/>
        <v>1.159285879897983E-3</v>
      </c>
    </row>
    <row r="21" spans="2:8" ht="15.75" thickBot="1" x14ac:dyDescent="0.3">
      <c r="B21" s="41" t="s">
        <v>30</v>
      </c>
      <c r="C21" s="59">
        <v>1740</v>
      </c>
      <c r="D21" s="40">
        <f t="shared" si="0"/>
        <v>0.40343148620449804</v>
      </c>
      <c r="F21" s="41" t="s">
        <v>52</v>
      </c>
      <c r="G21" s="59">
        <v>3</v>
      </c>
      <c r="H21" s="40">
        <f t="shared" si="1"/>
        <v>6.9557152793878966E-4</v>
      </c>
    </row>
    <row r="22" spans="2:8" ht="15.75" thickBot="1" x14ac:dyDescent="0.3">
      <c r="B22" s="41" t="s">
        <v>41</v>
      </c>
      <c r="C22" s="59">
        <v>142</v>
      </c>
      <c r="D22" s="40">
        <f t="shared" si="0"/>
        <v>3.2923718989102714E-2</v>
      </c>
      <c r="F22" s="41" t="s">
        <v>101</v>
      </c>
      <c r="G22" s="59">
        <v>2</v>
      </c>
      <c r="H22" s="40">
        <f t="shared" si="1"/>
        <v>4.6371435195919313E-4</v>
      </c>
    </row>
    <row r="23" spans="2:8" ht="15.75" thickBot="1" x14ac:dyDescent="0.3">
      <c r="B23" s="41" t="s">
        <v>39</v>
      </c>
      <c r="C23" s="59">
        <v>9</v>
      </c>
      <c r="D23" s="40">
        <f t="shared" si="0"/>
        <v>2.0867145838163693E-3</v>
      </c>
      <c r="F23" s="41" t="s">
        <v>46</v>
      </c>
      <c r="G23" s="59">
        <v>1</v>
      </c>
      <c r="H23" s="40">
        <f t="shared" si="1"/>
        <v>2.3185717597959656E-4</v>
      </c>
    </row>
    <row r="24" spans="2:8" ht="15.75" thickBot="1" x14ac:dyDescent="0.3">
      <c r="B24" s="60" t="s">
        <v>104</v>
      </c>
      <c r="C24" s="61">
        <v>1</v>
      </c>
      <c r="D24" s="40">
        <f t="shared" si="0"/>
        <v>2.3185717597959656E-4</v>
      </c>
      <c r="F24" s="60" t="s">
        <v>104</v>
      </c>
      <c r="G24" s="61">
        <v>1</v>
      </c>
      <c r="H24" s="40">
        <f t="shared" si="1"/>
        <v>2.3185717597959656E-4</v>
      </c>
    </row>
    <row r="25" spans="2:8" ht="31.15" customHeight="1" thickBot="1" x14ac:dyDescent="0.3">
      <c r="B25" s="54" t="s">
        <v>105</v>
      </c>
      <c r="C25" s="62">
        <v>4313</v>
      </c>
      <c r="D25" s="63">
        <f t="shared" si="0"/>
        <v>1</v>
      </c>
      <c r="F25" s="54" t="s">
        <v>106</v>
      </c>
      <c r="G25" s="62">
        <v>4313</v>
      </c>
      <c r="H25" s="63">
        <f t="shared" si="1"/>
        <v>1</v>
      </c>
    </row>
    <row r="29" spans="2:8" ht="15.75" thickBot="1" x14ac:dyDescent="0.3"/>
    <row r="30" spans="2:8" ht="15.75" thickBot="1" x14ac:dyDescent="0.3">
      <c r="B30" s="133" t="s">
        <v>57</v>
      </c>
      <c r="C30" s="134"/>
    </row>
    <row r="31" spans="2:8" ht="27.6" customHeight="1" thickBot="1" x14ac:dyDescent="0.3">
      <c r="B31" s="35" t="s">
        <v>26</v>
      </c>
      <c r="C31" s="47" t="s">
        <v>27</v>
      </c>
    </row>
    <row r="32" spans="2:8" x14ac:dyDescent="0.25">
      <c r="B32" s="38" t="s">
        <v>40</v>
      </c>
      <c r="C32" s="64">
        <v>11</v>
      </c>
    </row>
    <row r="33" spans="2:3" x14ac:dyDescent="0.25">
      <c r="B33" s="49" t="s">
        <v>73</v>
      </c>
      <c r="C33" s="65">
        <v>11</v>
      </c>
    </row>
    <row r="34" spans="2:3" x14ac:dyDescent="0.25">
      <c r="B34" s="41" t="s">
        <v>42</v>
      </c>
      <c r="C34" s="66">
        <v>7</v>
      </c>
    </row>
    <row r="35" spans="2:3" x14ac:dyDescent="0.25">
      <c r="B35" s="49" t="s">
        <v>74</v>
      </c>
      <c r="C35" s="65">
        <v>1</v>
      </c>
    </row>
    <row r="36" spans="2:3" x14ac:dyDescent="0.25">
      <c r="B36" s="49" t="s">
        <v>75</v>
      </c>
      <c r="C36" s="65">
        <v>3</v>
      </c>
    </row>
    <row r="37" spans="2:3" x14ac:dyDescent="0.25">
      <c r="B37" s="49" t="s">
        <v>107</v>
      </c>
      <c r="C37" s="65">
        <v>1</v>
      </c>
    </row>
    <row r="38" spans="2:3" x14ac:dyDescent="0.25">
      <c r="B38" s="49" t="s">
        <v>77</v>
      </c>
      <c r="C38" s="65">
        <v>2</v>
      </c>
    </row>
    <row r="39" spans="2:3" x14ac:dyDescent="0.25">
      <c r="B39" s="41" t="s">
        <v>43</v>
      </c>
      <c r="C39" s="66">
        <v>74</v>
      </c>
    </row>
    <row r="40" spans="2:3" x14ac:dyDescent="0.25">
      <c r="B40" s="49" t="s">
        <v>78</v>
      </c>
      <c r="C40" s="65">
        <v>10</v>
      </c>
    </row>
    <row r="41" spans="2:3" x14ac:dyDescent="0.25">
      <c r="B41" s="49" t="s">
        <v>108</v>
      </c>
      <c r="C41" s="65">
        <v>2</v>
      </c>
    </row>
    <row r="42" spans="2:3" x14ac:dyDescent="0.25">
      <c r="B42" s="49" t="s">
        <v>80</v>
      </c>
      <c r="C42" s="65">
        <v>10</v>
      </c>
    </row>
    <row r="43" spans="2:3" x14ac:dyDescent="0.25">
      <c r="B43" s="49" t="s">
        <v>81</v>
      </c>
      <c r="C43" s="65">
        <v>38</v>
      </c>
    </row>
    <row r="44" spans="2:3" x14ac:dyDescent="0.25">
      <c r="B44" s="49" t="s">
        <v>109</v>
      </c>
      <c r="C44" s="65">
        <v>8</v>
      </c>
    </row>
    <row r="45" spans="2:3" x14ac:dyDescent="0.25">
      <c r="B45" s="49" t="s">
        <v>39</v>
      </c>
      <c r="C45" s="65">
        <v>1</v>
      </c>
    </row>
    <row r="46" spans="2:3" x14ac:dyDescent="0.25">
      <c r="B46" s="49" t="s">
        <v>82</v>
      </c>
      <c r="C46" s="65">
        <v>4</v>
      </c>
    </row>
    <row r="47" spans="2:3" x14ac:dyDescent="0.25">
      <c r="B47" s="49" t="s">
        <v>110</v>
      </c>
      <c r="C47" s="65">
        <v>1</v>
      </c>
    </row>
    <row r="48" spans="2:3" x14ac:dyDescent="0.25">
      <c r="B48" s="41" t="s">
        <v>46</v>
      </c>
      <c r="C48" s="66">
        <v>1</v>
      </c>
    </row>
    <row r="49" spans="2:3" x14ac:dyDescent="0.25">
      <c r="B49" s="49" t="s">
        <v>73</v>
      </c>
      <c r="C49" s="65">
        <v>1</v>
      </c>
    </row>
    <row r="50" spans="2:3" x14ac:dyDescent="0.25">
      <c r="B50" s="41" t="s">
        <v>47</v>
      </c>
      <c r="C50" s="66">
        <v>10</v>
      </c>
    </row>
    <row r="51" spans="2:3" x14ac:dyDescent="0.25">
      <c r="B51" s="49" t="s">
        <v>83</v>
      </c>
      <c r="C51" s="65">
        <v>7</v>
      </c>
    </row>
    <row r="52" spans="2:3" x14ac:dyDescent="0.25">
      <c r="B52" s="49" t="s">
        <v>111</v>
      </c>
      <c r="C52" s="65">
        <v>1</v>
      </c>
    </row>
    <row r="53" spans="2:3" x14ac:dyDescent="0.25">
      <c r="B53" s="49" t="s">
        <v>112</v>
      </c>
      <c r="C53" s="65">
        <v>1</v>
      </c>
    </row>
    <row r="54" spans="2:3" x14ac:dyDescent="0.25">
      <c r="B54" s="49" t="s">
        <v>113</v>
      </c>
      <c r="C54" s="65">
        <v>1</v>
      </c>
    </row>
    <row r="55" spans="2:3" x14ac:dyDescent="0.25">
      <c r="B55" s="41" t="s">
        <v>49</v>
      </c>
      <c r="C55" s="66">
        <v>14</v>
      </c>
    </row>
    <row r="56" spans="2:3" x14ac:dyDescent="0.25">
      <c r="B56" s="49" t="s">
        <v>84</v>
      </c>
      <c r="C56" s="65">
        <v>12</v>
      </c>
    </row>
    <row r="57" spans="2:3" x14ac:dyDescent="0.25">
      <c r="B57" s="49" t="s">
        <v>114</v>
      </c>
      <c r="C57" s="65">
        <v>2</v>
      </c>
    </row>
    <row r="58" spans="2:3" x14ac:dyDescent="0.25">
      <c r="B58" s="41" t="s">
        <v>32</v>
      </c>
      <c r="C58" s="66">
        <v>2111</v>
      </c>
    </row>
    <row r="59" spans="2:3" x14ac:dyDescent="0.25">
      <c r="B59" s="49" t="s">
        <v>85</v>
      </c>
      <c r="C59" s="65">
        <v>118</v>
      </c>
    </row>
    <row r="60" spans="2:3" x14ac:dyDescent="0.25">
      <c r="B60" s="49" t="s">
        <v>86</v>
      </c>
      <c r="C60" s="65">
        <v>8</v>
      </c>
    </row>
    <row r="61" spans="2:3" x14ac:dyDescent="0.25">
      <c r="B61" s="49" t="s">
        <v>87</v>
      </c>
      <c r="C61" s="65">
        <v>3</v>
      </c>
    </row>
    <row r="62" spans="2:3" x14ac:dyDescent="0.25">
      <c r="B62" s="49" t="s">
        <v>88</v>
      </c>
      <c r="C62" s="65">
        <v>1674</v>
      </c>
    </row>
    <row r="63" spans="2:3" x14ac:dyDescent="0.25">
      <c r="B63" s="49" t="s">
        <v>89</v>
      </c>
      <c r="C63" s="65">
        <v>283</v>
      </c>
    </row>
    <row r="64" spans="2:3" x14ac:dyDescent="0.25">
      <c r="B64" s="49" t="s">
        <v>115</v>
      </c>
      <c r="C64" s="65">
        <v>6</v>
      </c>
    </row>
    <row r="65" spans="2:3" x14ac:dyDescent="0.25">
      <c r="B65" s="49" t="s">
        <v>116</v>
      </c>
      <c r="C65" s="65">
        <v>12</v>
      </c>
    </row>
    <row r="66" spans="2:3" x14ac:dyDescent="0.25">
      <c r="B66" s="49" t="s">
        <v>39</v>
      </c>
      <c r="C66" s="65">
        <v>7</v>
      </c>
    </row>
    <row r="67" spans="2:3" x14ac:dyDescent="0.25">
      <c r="B67" s="41" t="s">
        <v>51</v>
      </c>
      <c r="C67" s="66">
        <v>12</v>
      </c>
    </row>
    <row r="68" spans="2:3" x14ac:dyDescent="0.25">
      <c r="B68" s="49" t="s">
        <v>73</v>
      </c>
      <c r="C68" s="65">
        <v>11</v>
      </c>
    </row>
    <row r="69" spans="2:3" x14ac:dyDescent="0.25">
      <c r="B69" s="49" t="s">
        <v>39</v>
      </c>
      <c r="C69" s="65">
        <v>1</v>
      </c>
    </row>
    <row r="70" spans="2:3" x14ac:dyDescent="0.25">
      <c r="B70" s="41" t="s">
        <v>50</v>
      </c>
      <c r="C70" s="66">
        <v>166</v>
      </c>
    </row>
    <row r="71" spans="2:3" x14ac:dyDescent="0.25">
      <c r="B71" s="49" t="s">
        <v>73</v>
      </c>
      <c r="C71" s="65">
        <v>164</v>
      </c>
    </row>
    <row r="72" spans="2:3" x14ac:dyDescent="0.25">
      <c r="B72" s="49" t="s">
        <v>39</v>
      </c>
      <c r="C72" s="65">
        <v>2</v>
      </c>
    </row>
    <row r="73" spans="2:3" x14ac:dyDescent="0.25">
      <c r="B73" s="41" t="s">
        <v>101</v>
      </c>
      <c r="C73" s="66">
        <v>2</v>
      </c>
    </row>
    <row r="74" spans="2:3" x14ac:dyDescent="0.25">
      <c r="B74" s="49" t="s">
        <v>73</v>
      </c>
      <c r="C74" s="65">
        <v>2</v>
      </c>
    </row>
    <row r="75" spans="2:3" x14ac:dyDescent="0.25">
      <c r="B75" s="41" t="s">
        <v>102</v>
      </c>
      <c r="C75" s="66">
        <v>5</v>
      </c>
    </row>
    <row r="76" spans="2:3" x14ac:dyDescent="0.25">
      <c r="B76" s="49" t="s">
        <v>73</v>
      </c>
      <c r="C76" s="65">
        <v>4</v>
      </c>
    </row>
    <row r="77" spans="2:3" x14ac:dyDescent="0.25">
      <c r="B77" s="49" t="s">
        <v>39</v>
      </c>
      <c r="C77" s="65">
        <v>1</v>
      </c>
    </row>
    <row r="78" spans="2:3" x14ac:dyDescent="0.25">
      <c r="B78" s="41" t="s">
        <v>103</v>
      </c>
      <c r="C78" s="66">
        <v>5</v>
      </c>
    </row>
    <row r="79" spans="2:3" x14ac:dyDescent="0.25">
      <c r="B79" s="49" t="s">
        <v>73</v>
      </c>
      <c r="C79" s="65">
        <v>5</v>
      </c>
    </row>
    <row r="80" spans="2:3" x14ac:dyDescent="0.25">
      <c r="B80" s="41" t="s">
        <v>52</v>
      </c>
      <c r="C80" s="66">
        <v>3</v>
      </c>
    </row>
    <row r="81" spans="2:3" x14ac:dyDescent="0.25">
      <c r="B81" s="49" t="s">
        <v>90</v>
      </c>
      <c r="C81" s="65">
        <v>2</v>
      </c>
    </row>
    <row r="82" spans="2:3" x14ac:dyDescent="0.25">
      <c r="B82" s="49" t="s">
        <v>91</v>
      </c>
      <c r="C82" s="65">
        <v>1</v>
      </c>
    </row>
    <row r="83" spans="2:3" x14ac:dyDescent="0.25">
      <c r="B83" s="41" t="s">
        <v>30</v>
      </c>
      <c r="C83" s="66">
        <v>1740</v>
      </c>
    </row>
    <row r="84" spans="2:3" x14ac:dyDescent="0.25">
      <c r="B84" s="49" t="s">
        <v>117</v>
      </c>
      <c r="C84" s="65">
        <v>2</v>
      </c>
    </row>
    <row r="85" spans="2:3" x14ac:dyDescent="0.25">
      <c r="B85" s="49" t="s">
        <v>92</v>
      </c>
      <c r="C85" s="65">
        <v>1594</v>
      </c>
    </row>
    <row r="86" spans="2:3" x14ac:dyDescent="0.25">
      <c r="B86" s="49" t="s">
        <v>93</v>
      </c>
      <c r="C86" s="65">
        <v>133</v>
      </c>
    </row>
    <row r="87" spans="2:3" x14ac:dyDescent="0.25">
      <c r="B87" s="49" t="s">
        <v>39</v>
      </c>
      <c r="C87" s="65">
        <v>11</v>
      </c>
    </row>
    <row r="88" spans="2:3" x14ac:dyDescent="0.25">
      <c r="B88" s="41" t="s">
        <v>41</v>
      </c>
      <c r="C88" s="66">
        <v>142</v>
      </c>
    </row>
    <row r="89" spans="2:3" x14ac:dyDescent="0.25">
      <c r="B89" s="49" t="s">
        <v>94</v>
      </c>
      <c r="C89" s="65">
        <v>45</v>
      </c>
    </row>
    <row r="90" spans="2:3" x14ac:dyDescent="0.25">
      <c r="B90" s="49" t="s">
        <v>95</v>
      </c>
      <c r="C90" s="65">
        <v>8</v>
      </c>
    </row>
    <row r="91" spans="2:3" x14ac:dyDescent="0.25">
      <c r="B91" s="49" t="s">
        <v>41</v>
      </c>
      <c r="C91" s="65">
        <v>88</v>
      </c>
    </row>
    <row r="92" spans="2:3" x14ac:dyDescent="0.25">
      <c r="B92" s="49" t="s">
        <v>39</v>
      </c>
      <c r="C92" s="65">
        <v>1</v>
      </c>
    </row>
    <row r="93" spans="2:3" x14ac:dyDescent="0.25">
      <c r="B93" s="41" t="s">
        <v>39</v>
      </c>
      <c r="C93" s="66">
        <v>9</v>
      </c>
    </row>
    <row r="94" spans="2:3" x14ac:dyDescent="0.25">
      <c r="B94" s="49" t="s">
        <v>39</v>
      </c>
      <c r="C94" s="65">
        <v>9</v>
      </c>
    </row>
    <row r="95" spans="2:3" x14ac:dyDescent="0.25">
      <c r="B95" s="41" t="s">
        <v>104</v>
      </c>
      <c r="C95" s="66">
        <v>1</v>
      </c>
    </row>
    <row r="96" spans="2:3" x14ac:dyDescent="0.25">
      <c r="B96" s="49" t="s">
        <v>39</v>
      </c>
      <c r="C96" s="65">
        <v>1</v>
      </c>
    </row>
    <row r="97" spans="2:3" ht="33.6" customHeight="1" thickBot="1" x14ac:dyDescent="0.3">
      <c r="B97" s="67" t="s">
        <v>105</v>
      </c>
      <c r="C97" s="68">
        <v>4313</v>
      </c>
    </row>
  </sheetData>
  <mergeCells count="5">
    <mergeCell ref="B2:F2"/>
    <mergeCell ref="B3:F3"/>
    <mergeCell ref="B6:D6"/>
    <mergeCell ref="F6:H6"/>
    <mergeCell ref="B30:C30"/>
  </mergeCells>
  <conditionalFormatting sqref="D8:D24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8:D24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:H2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8:H2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2:Y34"/>
  <sheetViews>
    <sheetView showGridLines="0" topLeftCell="A61" workbookViewId="0">
      <selection activeCell="L33" sqref="L33"/>
    </sheetView>
  </sheetViews>
  <sheetFormatPr defaultRowHeight="15" customHeight="1" x14ac:dyDescent="0.2"/>
  <cols>
    <col min="1" max="1" width="8.85546875" style="69"/>
    <col min="2" max="2" width="3.5703125" style="69" customWidth="1"/>
    <col min="3" max="3" width="9.85546875" style="69" bestFit="1" customWidth="1"/>
    <col min="4" max="4" width="17.42578125" style="69" bestFit="1" customWidth="1"/>
    <col min="5" max="13" width="8.85546875" style="69"/>
    <col min="14" max="14" width="5.140625" style="69" bestFit="1" customWidth="1"/>
    <col min="15" max="15" width="10.5703125" style="69" customWidth="1"/>
    <col min="16" max="258" width="8.85546875" style="69"/>
    <col min="259" max="259" width="3.5703125" style="69" customWidth="1"/>
    <col min="260" max="260" width="9.85546875" style="69" bestFit="1" customWidth="1"/>
    <col min="261" max="261" width="17.42578125" style="69" bestFit="1" customWidth="1"/>
    <col min="262" max="269" width="8.85546875" style="69"/>
    <col min="270" max="270" width="5.140625" style="69" bestFit="1" customWidth="1"/>
    <col min="271" max="271" width="10.5703125" style="69" customWidth="1"/>
    <col min="272" max="514" width="8.85546875" style="69"/>
    <col min="515" max="515" width="3.5703125" style="69" customWidth="1"/>
    <col min="516" max="516" width="9.85546875" style="69" bestFit="1" customWidth="1"/>
    <col min="517" max="517" width="17.42578125" style="69" bestFit="1" customWidth="1"/>
    <col min="518" max="525" width="8.85546875" style="69"/>
    <col min="526" max="526" width="5.140625" style="69" bestFit="1" customWidth="1"/>
    <col min="527" max="527" width="10.5703125" style="69" customWidth="1"/>
    <col min="528" max="770" width="8.85546875" style="69"/>
    <col min="771" max="771" width="3.5703125" style="69" customWidth="1"/>
    <col min="772" max="772" width="9.85546875" style="69" bestFit="1" customWidth="1"/>
    <col min="773" max="773" width="17.42578125" style="69" bestFit="1" customWidth="1"/>
    <col min="774" max="781" width="8.85546875" style="69"/>
    <col min="782" max="782" width="5.140625" style="69" bestFit="1" customWidth="1"/>
    <col min="783" max="783" width="10.5703125" style="69" customWidth="1"/>
    <col min="784" max="1026" width="8.85546875" style="69"/>
    <col min="1027" max="1027" width="3.5703125" style="69" customWidth="1"/>
    <col min="1028" max="1028" width="9.85546875" style="69" bestFit="1" customWidth="1"/>
    <col min="1029" max="1029" width="17.42578125" style="69" bestFit="1" customWidth="1"/>
    <col min="1030" max="1037" width="8.85546875" style="69"/>
    <col min="1038" max="1038" width="5.140625" style="69" bestFit="1" customWidth="1"/>
    <col min="1039" max="1039" width="10.5703125" style="69" customWidth="1"/>
    <col min="1040" max="1282" width="8.85546875" style="69"/>
    <col min="1283" max="1283" width="3.5703125" style="69" customWidth="1"/>
    <col min="1284" max="1284" width="9.85546875" style="69" bestFit="1" customWidth="1"/>
    <col min="1285" max="1285" width="17.42578125" style="69" bestFit="1" customWidth="1"/>
    <col min="1286" max="1293" width="8.85546875" style="69"/>
    <col min="1294" max="1294" width="5.140625" style="69" bestFit="1" customWidth="1"/>
    <col min="1295" max="1295" width="10.5703125" style="69" customWidth="1"/>
    <col min="1296" max="1538" width="8.85546875" style="69"/>
    <col min="1539" max="1539" width="3.5703125" style="69" customWidth="1"/>
    <col min="1540" max="1540" width="9.85546875" style="69" bestFit="1" customWidth="1"/>
    <col min="1541" max="1541" width="17.42578125" style="69" bestFit="1" customWidth="1"/>
    <col min="1542" max="1549" width="8.85546875" style="69"/>
    <col min="1550" max="1550" width="5.140625" style="69" bestFit="1" customWidth="1"/>
    <col min="1551" max="1551" width="10.5703125" style="69" customWidth="1"/>
    <col min="1552" max="1794" width="8.85546875" style="69"/>
    <col min="1795" max="1795" width="3.5703125" style="69" customWidth="1"/>
    <col min="1796" max="1796" width="9.85546875" style="69" bestFit="1" customWidth="1"/>
    <col min="1797" max="1797" width="17.42578125" style="69" bestFit="1" customWidth="1"/>
    <col min="1798" max="1805" width="8.85546875" style="69"/>
    <col min="1806" max="1806" width="5.140625" style="69" bestFit="1" customWidth="1"/>
    <col min="1807" max="1807" width="10.5703125" style="69" customWidth="1"/>
    <col min="1808" max="2050" width="8.85546875" style="69"/>
    <col min="2051" max="2051" width="3.5703125" style="69" customWidth="1"/>
    <col min="2052" max="2052" width="9.85546875" style="69" bestFit="1" customWidth="1"/>
    <col min="2053" max="2053" width="17.42578125" style="69" bestFit="1" customWidth="1"/>
    <col min="2054" max="2061" width="8.85546875" style="69"/>
    <col min="2062" max="2062" width="5.140625" style="69" bestFit="1" customWidth="1"/>
    <col min="2063" max="2063" width="10.5703125" style="69" customWidth="1"/>
    <col min="2064" max="2306" width="8.85546875" style="69"/>
    <col min="2307" max="2307" width="3.5703125" style="69" customWidth="1"/>
    <col min="2308" max="2308" width="9.85546875" style="69" bestFit="1" customWidth="1"/>
    <col min="2309" max="2309" width="17.42578125" style="69" bestFit="1" customWidth="1"/>
    <col min="2310" max="2317" width="8.85546875" style="69"/>
    <col min="2318" max="2318" width="5.140625" style="69" bestFit="1" customWidth="1"/>
    <col min="2319" max="2319" width="10.5703125" style="69" customWidth="1"/>
    <col min="2320" max="2562" width="8.85546875" style="69"/>
    <col min="2563" max="2563" width="3.5703125" style="69" customWidth="1"/>
    <col min="2564" max="2564" width="9.85546875" style="69" bestFit="1" customWidth="1"/>
    <col min="2565" max="2565" width="17.42578125" style="69" bestFit="1" customWidth="1"/>
    <col min="2566" max="2573" width="8.85546875" style="69"/>
    <col min="2574" max="2574" width="5.140625" style="69" bestFit="1" customWidth="1"/>
    <col min="2575" max="2575" width="10.5703125" style="69" customWidth="1"/>
    <col min="2576" max="2818" width="8.85546875" style="69"/>
    <col min="2819" max="2819" width="3.5703125" style="69" customWidth="1"/>
    <col min="2820" max="2820" width="9.85546875" style="69" bestFit="1" customWidth="1"/>
    <col min="2821" max="2821" width="17.42578125" style="69" bestFit="1" customWidth="1"/>
    <col min="2822" max="2829" width="8.85546875" style="69"/>
    <col min="2830" max="2830" width="5.140625" style="69" bestFit="1" customWidth="1"/>
    <col min="2831" max="2831" width="10.5703125" style="69" customWidth="1"/>
    <col min="2832" max="3074" width="8.85546875" style="69"/>
    <col min="3075" max="3075" width="3.5703125" style="69" customWidth="1"/>
    <col min="3076" max="3076" width="9.85546875" style="69" bestFit="1" customWidth="1"/>
    <col min="3077" max="3077" width="17.42578125" style="69" bestFit="1" customWidth="1"/>
    <col min="3078" max="3085" width="8.85546875" style="69"/>
    <col min="3086" max="3086" width="5.140625" style="69" bestFit="1" customWidth="1"/>
    <col min="3087" max="3087" width="10.5703125" style="69" customWidth="1"/>
    <col min="3088" max="3330" width="8.85546875" style="69"/>
    <col min="3331" max="3331" width="3.5703125" style="69" customWidth="1"/>
    <col min="3332" max="3332" width="9.85546875" style="69" bestFit="1" customWidth="1"/>
    <col min="3333" max="3333" width="17.42578125" style="69" bestFit="1" customWidth="1"/>
    <col min="3334" max="3341" width="8.85546875" style="69"/>
    <col min="3342" max="3342" width="5.140625" style="69" bestFit="1" customWidth="1"/>
    <col min="3343" max="3343" width="10.5703125" style="69" customWidth="1"/>
    <col min="3344" max="3586" width="8.85546875" style="69"/>
    <col min="3587" max="3587" width="3.5703125" style="69" customWidth="1"/>
    <col min="3588" max="3588" width="9.85546875" style="69" bestFit="1" customWidth="1"/>
    <col min="3589" max="3589" width="17.42578125" style="69" bestFit="1" customWidth="1"/>
    <col min="3590" max="3597" width="8.85546875" style="69"/>
    <col min="3598" max="3598" width="5.140625" style="69" bestFit="1" customWidth="1"/>
    <col min="3599" max="3599" width="10.5703125" style="69" customWidth="1"/>
    <col min="3600" max="3842" width="8.85546875" style="69"/>
    <col min="3843" max="3843" width="3.5703125" style="69" customWidth="1"/>
    <col min="3844" max="3844" width="9.85546875" style="69" bestFit="1" customWidth="1"/>
    <col min="3845" max="3845" width="17.42578125" style="69" bestFit="1" customWidth="1"/>
    <col min="3846" max="3853" width="8.85546875" style="69"/>
    <col min="3854" max="3854" width="5.140625" style="69" bestFit="1" customWidth="1"/>
    <col min="3855" max="3855" width="10.5703125" style="69" customWidth="1"/>
    <col min="3856" max="4098" width="8.85546875" style="69"/>
    <col min="4099" max="4099" width="3.5703125" style="69" customWidth="1"/>
    <col min="4100" max="4100" width="9.85546875" style="69" bestFit="1" customWidth="1"/>
    <col min="4101" max="4101" width="17.42578125" style="69" bestFit="1" customWidth="1"/>
    <col min="4102" max="4109" width="8.85546875" style="69"/>
    <col min="4110" max="4110" width="5.140625" style="69" bestFit="1" customWidth="1"/>
    <col min="4111" max="4111" width="10.5703125" style="69" customWidth="1"/>
    <col min="4112" max="4354" width="8.85546875" style="69"/>
    <col min="4355" max="4355" width="3.5703125" style="69" customWidth="1"/>
    <col min="4356" max="4356" width="9.85546875" style="69" bestFit="1" customWidth="1"/>
    <col min="4357" max="4357" width="17.42578125" style="69" bestFit="1" customWidth="1"/>
    <col min="4358" max="4365" width="8.85546875" style="69"/>
    <col min="4366" max="4366" width="5.140625" style="69" bestFit="1" customWidth="1"/>
    <col min="4367" max="4367" width="10.5703125" style="69" customWidth="1"/>
    <col min="4368" max="4610" width="8.85546875" style="69"/>
    <col min="4611" max="4611" width="3.5703125" style="69" customWidth="1"/>
    <col min="4612" max="4612" width="9.85546875" style="69" bestFit="1" customWidth="1"/>
    <col min="4613" max="4613" width="17.42578125" style="69" bestFit="1" customWidth="1"/>
    <col min="4614" max="4621" width="8.85546875" style="69"/>
    <col min="4622" max="4622" width="5.140625" style="69" bestFit="1" customWidth="1"/>
    <col min="4623" max="4623" width="10.5703125" style="69" customWidth="1"/>
    <col min="4624" max="4866" width="8.85546875" style="69"/>
    <col min="4867" max="4867" width="3.5703125" style="69" customWidth="1"/>
    <col min="4868" max="4868" width="9.85546875" style="69" bestFit="1" customWidth="1"/>
    <col min="4869" max="4869" width="17.42578125" style="69" bestFit="1" customWidth="1"/>
    <col min="4870" max="4877" width="8.85546875" style="69"/>
    <col min="4878" max="4878" width="5.140625" style="69" bestFit="1" customWidth="1"/>
    <col min="4879" max="4879" width="10.5703125" style="69" customWidth="1"/>
    <col min="4880" max="5122" width="8.85546875" style="69"/>
    <col min="5123" max="5123" width="3.5703125" style="69" customWidth="1"/>
    <col min="5124" max="5124" width="9.85546875" style="69" bestFit="1" customWidth="1"/>
    <col min="5125" max="5125" width="17.42578125" style="69" bestFit="1" customWidth="1"/>
    <col min="5126" max="5133" width="8.85546875" style="69"/>
    <col min="5134" max="5134" width="5.140625" style="69" bestFit="1" customWidth="1"/>
    <col min="5135" max="5135" width="10.5703125" style="69" customWidth="1"/>
    <col min="5136" max="5378" width="8.85546875" style="69"/>
    <col min="5379" max="5379" width="3.5703125" style="69" customWidth="1"/>
    <col min="5380" max="5380" width="9.85546875" style="69" bestFit="1" customWidth="1"/>
    <col min="5381" max="5381" width="17.42578125" style="69" bestFit="1" customWidth="1"/>
    <col min="5382" max="5389" width="8.85546875" style="69"/>
    <col min="5390" max="5390" width="5.140625" style="69" bestFit="1" customWidth="1"/>
    <col min="5391" max="5391" width="10.5703125" style="69" customWidth="1"/>
    <col min="5392" max="5634" width="8.85546875" style="69"/>
    <col min="5635" max="5635" width="3.5703125" style="69" customWidth="1"/>
    <col min="5636" max="5636" width="9.85546875" style="69" bestFit="1" customWidth="1"/>
    <col min="5637" max="5637" width="17.42578125" style="69" bestFit="1" customWidth="1"/>
    <col min="5638" max="5645" width="8.85546875" style="69"/>
    <col min="5646" max="5646" width="5.140625" style="69" bestFit="1" customWidth="1"/>
    <col min="5647" max="5647" width="10.5703125" style="69" customWidth="1"/>
    <col min="5648" max="5890" width="8.85546875" style="69"/>
    <col min="5891" max="5891" width="3.5703125" style="69" customWidth="1"/>
    <col min="5892" max="5892" width="9.85546875" style="69" bestFit="1" customWidth="1"/>
    <col min="5893" max="5893" width="17.42578125" style="69" bestFit="1" customWidth="1"/>
    <col min="5894" max="5901" width="8.85546875" style="69"/>
    <col min="5902" max="5902" width="5.140625" style="69" bestFit="1" customWidth="1"/>
    <col min="5903" max="5903" width="10.5703125" style="69" customWidth="1"/>
    <col min="5904" max="6146" width="8.85546875" style="69"/>
    <col min="6147" max="6147" width="3.5703125" style="69" customWidth="1"/>
    <col min="6148" max="6148" width="9.85546875" style="69" bestFit="1" customWidth="1"/>
    <col min="6149" max="6149" width="17.42578125" style="69" bestFit="1" customWidth="1"/>
    <col min="6150" max="6157" width="8.85546875" style="69"/>
    <col min="6158" max="6158" width="5.140625" style="69" bestFit="1" customWidth="1"/>
    <col min="6159" max="6159" width="10.5703125" style="69" customWidth="1"/>
    <col min="6160" max="6402" width="8.85546875" style="69"/>
    <col min="6403" max="6403" width="3.5703125" style="69" customWidth="1"/>
    <col min="6404" max="6404" width="9.85546875" style="69" bestFit="1" customWidth="1"/>
    <col min="6405" max="6405" width="17.42578125" style="69" bestFit="1" customWidth="1"/>
    <col min="6406" max="6413" width="8.85546875" style="69"/>
    <col min="6414" max="6414" width="5.140625" style="69" bestFit="1" customWidth="1"/>
    <col min="6415" max="6415" width="10.5703125" style="69" customWidth="1"/>
    <col min="6416" max="6658" width="8.85546875" style="69"/>
    <col min="6659" max="6659" width="3.5703125" style="69" customWidth="1"/>
    <col min="6660" max="6660" width="9.85546875" style="69" bestFit="1" customWidth="1"/>
    <col min="6661" max="6661" width="17.42578125" style="69" bestFit="1" customWidth="1"/>
    <col min="6662" max="6669" width="8.85546875" style="69"/>
    <col min="6670" max="6670" width="5.140625" style="69" bestFit="1" customWidth="1"/>
    <col min="6671" max="6671" width="10.5703125" style="69" customWidth="1"/>
    <col min="6672" max="6914" width="8.85546875" style="69"/>
    <col min="6915" max="6915" width="3.5703125" style="69" customWidth="1"/>
    <col min="6916" max="6916" width="9.85546875" style="69" bestFit="1" customWidth="1"/>
    <col min="6917" max="6917" width="17.42578125" style="69" bestFit="1" customWidth="1"/>
    <col min="6918" max="6925" width="8.85546875" style="69"/>
    <col min="6926" max="6926" width="5.140625" style="69" bestFit="1" customWidth="1"/>
    <col min="6927" max="6927" width="10.5703125" style="69" customWidth="1"/>
    <col min="6928" max="7170" width="8.85546875" style="69"/>
    <col min="7171" max="7171" width="3.5703125" style="69" customWidth="1"/>
    <col min="7172" max="7172" width="9.85546875" style="69" bestFit="1" customWidth="1"/>
    <col min="7173" max="7173" width="17.42578125" style="69" bestFit="1" customWidth="1"/>
    <col min="7174" max="7181" width="8.85546875" style="69"/>
    <col min="7182" max="7182" width="5.140625" style="69" bestFit="1" customWidth="1"/>
    <col min="7183" max="7183" width="10.5703125" style="69" customWidth="1"/>
    <col min="7184" max="7426" width="8.85546875" style="69"/>
    <col min="7427" max="7427" width="3.5703125" style="69" customWidth="1"/>
    <col min="7428" max="7428" width="9.85546875" style="69" bestFit="1" customWidth="1"/>
    <col min="7429" max="7429" width="17.42578125" style="69" bestFit="1" customWidth="1"/>
    <col min="7430" max="7437" width="8.85546875" style="69"/>
    <col min="7438" max="7438" width="5.140625" style="69" bestFit="1" customWidth="1"/>
    <col min="7439" max="7439" width="10.5703125" style="69" customWidth="1"/>
    <col min="7440" max="7682" width="8.85546875" style="69"/>
    <col min="7683" max="7683" width="3.5703125" style="69" customWidth="1"/>
    <col min="7684" max="7684" width="9.85546875" style="69" bestFit="1" customWidth="1"/>
    <col min="7685" max="7685" width="17.42578125" style="69" bestFit="1" customWidth="1"/>
    <col min="7686" max="7693" width="8.85546875" style="69"/>
    <col min="7694" max="7694" width="5.140625" style="69" bestFit="1" customWidth="1"/>
    <col min="7695" max="7695" width="10.5703125" style="69" customWidth="1"/>
    <col min="7696" max="7938" width="8.85546875" style="69"/>
    <col min="7939" max="7939" width="3.5703125" style="69" customWidth="1"/>
    <col min="7940" max="7940" width="9.85546875" style="69" bestFit="1" customWidth="1"/>
    <col min="7941" max="7941" width="17.42578125" style="69" bestFit="1" customWidth="1"/>
    <col min="7942" max="7949" width="8.85546875" style="69"/>
    <col min="7950" max="7950" width="5.140625" style="69" bestFit="1" customWidth="1"/>
    <col min="7951" max="7951" width="10.5703125" style="69" customWidth="1"/>
    <col min="7952" max="8194" width="8.85546875" style="69"/>
    <col min="8195" max="8195" width="3.5703125" style="69" customWidth="1"/>
    <col min="8196" max="8196" width="9.85546875" style="69" bestFit="1" customWidth="1"/>
    <col min="8197" max="8197" width="17.42578125" style="69" bestFit="1" customWidth="1"/>
    <col min="8198" max="8205" width="8.85546875" style="69"/>
    <col min="8206" max="8206" width="5.140625" style="69" bestFit="1" customWidth="1"/>
    <col min="8207" max="8207" width="10.5703125" style="69" customWidth="1"/>
    <col min="8208" max="8450" width="8.85546875" style="69"/>
    <col min="8451" max="8451" width="3.5703125" style="69" customWidth="1"/>
    <col min="8452" max="8452" width="9.85546875" style="69" bestFit="1" customWidth="1"/>
    <col min="8453" max="8453" width="17.42578125" style="69" bestFit="1" customWidth="1"/>
    <col min="8454" max="8461" width="8.85546875" style="69"/>
    <col min="8462" max="8462" width="5.140625" style="69" bestFit="1" customWidth="1"/>
    <col min="8463" max="8463" width="10.5703125" style="69" customWidth="1"/>
    <col min="8464" max="8706" width="8.85546875" style="69"/>
    <col min="8707" max="8707" width="3.5703125" style="69" customWidth="1"/>
    <col min="8708" max="8708" width="9.85546875" style="69" bestFit="1" customWidth="1"/>
    <col min="8709" max="8709" width="17.42578125" style="69" bestFit="1" customWidth="1"/>
    <col min="8710" max="8717" width="8.85546875" style="69"/>
    <col min="8718" max="8718" width="5.140625" style="69" bestFit="1" customWidth="1"/>
    <col min="8719" max="8719" width="10.5703125" style="69" customWidth="1"/>
    <col min="8720" max="8962" width="8.85546875" style="69"/>
    <col min="8963" max="8963" width="3.5703125" style="69" customWidth="1"/>
    <col min="8964" max="8964" width="9.85546875" style="69" bestFit="1" customWidth="1"/>
    <col min="8965" max="8965" width="17.42578125" style="69" bestFit="1" customWidth="1"/>
    <col min="8966" max="8973" width="8.85546875" style="69"/>
    <col min="8974" max="8974" width="5.140625" style="69" bestFit="1" customWidth="1"/>
    <col min="8975" max="8975" width="10.5703125" style="69" customWidth="1"/>
    <col min="8976" max="9218" width="8.85546875" style="69"/>
    <col min="9219" max="9219" width="3.5703125" style="69" customWidth="1"/>
    <col min="9220" max="9220" width="9.85546875" style="69" bestFit="1" customWidth="1"/>
    <col min="9221" max="9221" width="17.42578125" style="69" bestFit="1" customWidth="1"/>
    <col min="9222" max="9229" width="8.85546875" style="69"/>
    <col min="9230" max="9230" width="5.140625" style="69" bestFit="1" customWidth="1"/>
    <col min="9231" max="9231" width="10.5703125" style="69" customWidth="1"/>
    <col min="9232" max="9474" width="8.85546875" style="69"/>
    <col min="9475" max="9475" width="3.5703125" style="69" customWidth="1"/>
    <col min="9476" max="9476" width="9.85546875" style="69" bestFit="1" customWidth="1"/>
    <col min="9477" max="9477" width="17.42578125" style="69" bestFit="1" customWidth="1"/>
    <col min="9478" max="9485" width="8.85546875" style="69"/>
    <col min="9486" max="9486" width="5.140625" style="69" bestFit="1" customWidth="1"/>
    <col min="9487" max="9487" width="10.5703125" style="69" customWidth="1"/>
    <col min="9488" max="9730" width="8.85546875" style="69"/>
    <col min="9731" max="9731" width="3.5703125" style="69" customWidth="1"/>
    <col min="9732" max="9732" width="9.85546875" style="69" bestFit="1" customWidth="1"/>
    <col min="9733" max="9733" width="17.42578125" style="69" bestFit="1" customWidth="1"/>
    <col min="9734" max="9741" width="8.85546875" style="69"/>
    <col min="9742" max="9742" width="5.140625" style="69" bestFit="1" customWidth="1"/>
    <col min="9743" max="9743" width="10.5703125" style="69" customWidth="1"/>
    <col min="9744" max="9986" width="8.85546875" style="69"/>
    <col min="9987" max="9987" width="3.5703125" style="69" customWidth="1"/>
    <col min="9988" max="9988" width="9.85546875" style="69" bestFit="1" customWidth="1"/>
    <col min="9989" max="9989" width="17.42578125" style="69" bestFit="1" customWidth="1"/>
    <col min="9990" max="9997" width="8.85546875" style="69"/>
    <col min="9998" max="9998" width="5.140625" style="69" bestFit="1" customWidth="1"/>
    <col min="9999" max="9999" width="10.5703125" style="69" customWidth="1"/>
    <col min="10000" max="10242" width="8.85546875" style="69"/>
    <col min="10243" max="10243" width="3.5703125" style="69" customWidth="1"/>
    <col min="10244" max="10244" width="9.85546875" style="69" bestFit="1" customWidth="1"/>
    <col min="10245" max="10245" width="17.42578125" style="69" bestFit="1" customWidth="1"/>
    <col min="10246" max="10253" width="8.85546875" style="69"/>
    <col min="10254" max="10254" width="5.140625" style="69" bestFit="1" customWidth="1"/>
    <col min="10255" max="10255" width="10.5703125" style="69" customWidth="1"/>
    <col min="10256" max="10498" width="8.85546875" style="69"/>
    <col min="10499" max="10499" width="3.5703125" style="69" customWidth="1"/>
    <col min="10500" max="10500" width="9.85546875" style="69" bestFit="1" customWidth="1"/>
    <col min="10501" max="10501" width="17.42578125" style="69" bestFit="1" customWidth="1"/>
    <col min="10502" max="10509" width="8.85546875" style="69"/>
    <col min="10510" max="10510" width="5.140625" style="69" bestFit="1" customWidth="1"/>
    <col min="10511" max="10511" width="10.5703125" style="69" customWidth="1"/>
    <col min="10512" max="10754" width="8.85546875" style="69"/>
    <col min="10755" max="10755" width="3.5703125" style="69" customWidth="1"/>
    <col min="10756" max="10756" width="9.85546875" style="69" bestFit="1" customWidth="1"/>
    <col min="10757" max="10757" width="17.42578125" style="69" bestFit="1" customWidth="1"/>
    <col min="10758" max="10765" width="8.85546875" style="69"/>
    <col min="10766" max="10766" width="5.140625" style="69" bestFit="1" customWidth="1"/>
    <col min="10767" max="10767" width="10.5703125" style="69" customWidth="1"/>
    <col min="10768" max="11010" width="8.85546875" style="69"/>
    <col min="11011" max="11011" width="3.5703125" style="69" customWidth="1"/>
    <col min="11012" max="11012" width="9.85546875" style="69" bestFit="1" customWidth="1"/>
    <col min="11013" max="11013" width="17.42578125" style="69" bestFit="1" customWidth="1"/>
    <col min="11014" max="11021" width="8.85546875" style="69"/>
    <col min="11022" max="11022" width="5.140625" style="69" bestFit="1" customWidth="1"/>
    <col min="11023" max="11023" width="10.5703125" style="69" customWidth="1"/>
    <col min="11024" max="11266" width="8.85546875" style="69"/>
    <col min="11267" max="11267" width="3.5703125" style="69" customWidth="1"/>
    <col min="11268" max="11268" width="9.85546875" style="69" bestFit="1" customWidth="1"/>
    <col min="11269" max="11269" width="17.42578125" style="69" bestFit="1" customWidth="1"/>
    <col min="11270" max="11277" width="8.85546875" style="69"/>
    <col min="11278" max="11278" width="5.140625" style="69" bestFit="1" customWidth="1"/>
    <col min="11279" max="11279" width="10.5703125" style="69" customWidth="1"/>
    <col min="11280" max="11522" width="8.85546875" style="69"/>
    <col min="11523" max="11523" width="3.5703125" style="69" customWidth="1"/>
    <col min="11524" max="11524" width="9.85546875" style="69" bestFit="1" customWidth="1"/>
    <col min="11525" max="11525" width="17.42578125" style="69" bestFit="1" customWidth="1"/>
    <col min="11526" max="11533" width="8.85546875" style="69"/>
    <col min="11534" max="11534" width="5.140625" style="69" bestFit="1" customWidth="1"/>
    <col min="11535" max="11535" width="10.5703125" style="69" customWidth="1"/>
    <col min="11536" max="11778" width="8.85546875" style="69"/>
    <col min="11779" max="11779" width="3.5703125" style="69" customWidth="1"/>
    <col min="11780" max="11780" width="9.85546875" style="69" bestFit="1" customWidth="1"/>
    <col min="11781" max="11781" width="17.42578125" style="69" bestFit="1" customWidth="1"/>
    <col min="11782" max="11789" width="8.85546875" style="69"/>
    <col min="11790" max="11790" width="5.140625" style="69" bestFit="1" customWidth="1"/>
    <col min="11791" max="11791" width="10.5703125" style="69" customWidth="1"/>
    <col min="11792" max="12034" width="8.85546875" style="69"/>
    <col min="12035" max="12035" width="3.5703125" style="69" customWidth="1"/>
    <col min="12036" max="12036" width="9.85546875" style="69" bestFit="1" customWidth="1"/>
    <col min="12037" max="12037" width="17.42578125" style="69" bestFit="1" customWidth="1"/>
    <col min="12038" max="12045" width="8.85546875" style="69"/>
    <col min="12046" max="12046" width="5.140625" style="69" bestFit="1" customWidth="1"/>
    <col min="12047" max="12047" width="10.5703125" style="69" customWidth="1"/>
    <col min="12048" max="12290" width="8.85546875" style="69"/>
    <col min="12291" max="12291" width="3.5703125" style="69" customWidth="1"/>
    <col min="12292" max="12292" width="9.85546875" style="69" bestFit="1" customWidth="1"/>
    <col min="12293" max="12293" width="17.42578125" style="69" bestFit="1" customWidth="1"/>
    <col min="12294" max="12301" width="8.85546875" style="69"/>
    <col min="12302" max="12302" width="5.140625" style="69" bestFit="1" customWidth="1"/>
    <col min="12303" max="12303" width="10.5703125" style="69" customWidth="1"/>
    <col min="12304" max="12546" width="8.85546875" style="69"/>
    <col min="12547" max="12547" width="3.5703125" style="69" customWidth="1"/>
    <col min="12548" max="12548" width="9.85546875" style="69" bestFit="1" customWidth="1"/>
    <col min="12549" max="12549" width="17.42578125" style="69" bestFit="1" customWidth="1"/>
    <col min="12550" max="12557" width="8.85546875" style="69"/>
    <col min="12558" max="12558" width="5.140625" style="69" bestFit="1" customWidth="1"/>
    <col min="12559" max="12559" width="10.5703125" style="69" customWidth="1"/>
    <col min="12560" max="12802" width="8.85546875" style="69"/>
    <col min="12803" max="12803" width="3.5703125" style="69" customWidth="1"/>
    <col min="12804" max="12804" width="9.85546875" style="69" bestFit="1" customWidth="1"/>
    <col min="12805" max="12805" width="17.42578125" style="69" bestFit="1" customWidth="1"/>
    <col min="12806" max="12813" width="8.85546875" style="69"/>
    <col min="12814" max="12814" width="5.140625" style="69" bestFit="1" customWidth="1"/>
    <col min="12815" max="12815" width="10.5703125" style="69" customWidth="1"/>
    <col min="12816" max="13058" width="8.85546875" style="69"/>
    <col min="13059" max="13059" width="3.5703125" style="69" customWidth="1"/>
    <col min="13060" max="13060" width="9.85546875" style="69" bestFit="1" customWidth="1"/>
    <col min="13061" max="13061" width="17.42578125" style="69" bestFit="1" customWidth="1"/>
    <col min="13062" max="13069" width="8.85546875" style="69"/>
    <col min="13070" max="13070" width="5.140625" style="69" bestFit="1" customWidth="1"/>
    <col min="13071" max="13071" width="10.5703125" style="69" customWidth="1"/>
    <col min="13072" max="13314" width="8.85546875" style="69"/>
    <col min="13315" max="13315" width="3.5703125" style="69" customWidth="1"/>
    <col min="13316" max="13316" width="9.85546875" style="69" bestFit="1" customWidth="1"/>
    <col min="13317" max="13317" width="17.42578125" style="69" bestFit="1" customWidth="1"/>
    <col min="13318" max="13325" width="8.85546875" style="69"/>
    <col min="13326" max="13326" width="5.140625" style="69" bestFit="1" customWidth="1"/>
    <col min="13327" max="13327" width="10.5703125" style="69" customWidth="1"/>
    <col min="13328" max="13570" width="8.85546875" style="69"/>
    <col min="13571" max="13571" width="3.5703125" style="69" customWidth="1"/>
    <col min="13572" max="13572" width="9.85546875" style="69" bestFit="1" customWidth="1"/>
    <col min="13573" max="13573" width="17.42578125" style="69" bestFit="1" customWidth="1"/>
    <col min="13574" max="13581" width="8.85546875" style="69"/>
    <col min="13582" max="13582" width="5.140625" style="69" bestFit="1" customWidth="1"/>
    <col min="13583" max="13583" width="10.5703125" style="69" customWidth="1"/>
    <col min="13584" max="13826" width="8.85546875" style="69"/>
    <col min="13827" max="13827" width="3.5703125" style="69" customWidth="1"/>
    <col min="13828" max="13828" width="9.85546875" style="69" bestFit="1" customWidth="1"/>
    <col min="13829" max="13829" width="17.42578125" style="69" bestFit="1" customWidth="1"/>
    <col min="13830" max="13837" width="8.85546875" style="69"/>
    <col min="13838" max="13838" width="5.140625" style="69" bestFit="1" customWidth="1"/>
    <col min="13839" max="13839" width="10.5703125" style="69" customWidth="1"/>
    <col min="13840" max="14082" width="8.85546875" style="69"/>
    <col min="14083" max="14083" width="3.5703125" style="69" customWidth="1"/>
    <col min="14084" max="14084" width="9.85546875" style="69" bestFit="1" customWidth="1"/>
    <col min="14085" max="14085" width="17.42578125" style="69" bestFit="1" customWidth="1"/>
    <col min="14086" max="14093" width="8.85546875" style="69"/>
    <col min="14094" max="14094" width="5.140625" style="69" bestFit="1" customWidth="1"/>
    <col min="14095" max="14095" width="10.5703125" style="69" customWidth="1"/>
    <col min="14096" max="14338" width="8.85546875" style="69"/>
    <col min="14339" max="14339" width="3.5703125" style="69" customWidth="1"/>
    <col min="14340" max="14340" width="9.85546875" style="69" bestFit="1" customWidth="1"/>
    <col min="14341" max="14341" width="17.42578125" style="69" bestFit="1" customWidth="1"/>
    <col min="14342" max="14349" width="8.85546875" style="69"/>
    <col min="14350" max="14350" width="5.140625" style="69" bestFit="1" customWidth="1"/>
    <col min="14351" max="14351" width="10.5703125" style="69" customWidth="1"/>
    <col min="14352" max="14594" width="8.85546875" style="69"/>
    <col min="14595" max="14595" width="3.5703125" style="69" customWidth="1"/>
    <col min="14596" max="14596" width="9.85546875" style="69" bestFit="1" customWidth="1"/>
    <col min="14597" max="14597" width="17.42578125" style="69" bestFit="1" customWidth="1"/>
    <col min="14598" max="14605" width="8.85546875" style="69"/>
    <col min="14606" max="14606" width="5.140625" style="69" bestFit="1" customWidth="1"/>
    <col min="14607" max="14607" width="10.5703125" style="69" customWidth="1"/>
    <col min="14608" max="14850" width="8.85546875" style="69"/>
    <col min="14851" max="14851" width="3.5703125" style="69" customWidth="1"/>
    <col min="14852" max="14852" width="9.85546875" style="69" bestFit="1" customWidth="1"/>
    <col min="14853" max="14853" width="17.42578125" style="69" bestFit="1" customWidth="1"/>
    <col min="14854" max="14861" width="8.85546875" style="69"/>
    <col min="14862" max="14862" width="5.140625" style="69" bestFit="1" customWidth="1"/>
    <col min="14863" max="14863" width="10.5703125" style="69" customWidth="1"/>
    <col min="14864" max="15106" width="8.85546875" style="69"/>
    <col min="15107" max="15107" width="3.5703125" style="69" customWidth="1"/>
    <col min="15108" max="15108" width="9.85546875" style="69" bestFit="1" customWidth="1"/>
    <col min="15109" max="15109" width="17.42578125" style="69" bestFit="1" customWidth="1"/>
    <col min="15110" max="15117" width="8.85546875" style="69"/>
    <col min="15118" max="15118" width="5.140625" style="69" bestFit="1" customWidth="1"/>
    <col min="15119" max="15119" width="10.5703125" style="69" customWidth="1"/>
    <col min="15120" max="15362" width="8.85546875" style="69"/>
    <col min="15363" max="15363" width="3.5703125" style="69" customWidth="1"/>
    <col min="15364" max="15364" width="9.85546875" style="69" bestFit="1" customWidth="1"/>
    <col min="15365" max="15365" width="17.42578125" style="69" bestFit="1" customWidth="1"/>
    <col min="15366" max="15373" width="8.85546875" style="69"/>
    <col min="15374" max="15374" width="5.140625" style="69" bestFit="1" customWidth="1"/>
    <col min="15375" max="15375" width="10.5703125" style="69" customWidth="1"/>
    <col min="15376" max="15618" width="8.85546875" style="69"/>
    <col min="15619" max="15619" width="3.5703125" style="69" customWidth="1"/>
    <col min="15620" max="15620" width="9.85546875" style="69" bestFit="1" customWidth="1"/>
    <col min="15621" max="15621" width="17.42578125" style="69" bestFit="1" customWidth="1"/>
    <col min="15622" max="15629" width="8.85546875" style="69"/>
    <col min="15630" max="15630" width="5.140625" style="69" bestFit="1" customWidth="1"/>
    <col min="15631" max="15631" width="10.5703125" style="69" customWidth="1"/>
    <col min="15632" max="15874" width="8.85546875" style="69"/>
    <col min="15875" max="15875" width="3.5703125" style="69" customWidth="1"/>
    <col min="15876" max="15876" width="9.85546875" style="69" bestFit="1" customWidth="1"/>
    <col min="15877" max="15877" width="17.42578125" style="69" bestFit="1" customWidth="1"/>
    <col min="15878" max="15885" width="8.85546875" style="69"/>
    <col min="15886" max="15886" width="5.140625" style="69" bestFit="1" customWidth="1"/>
    <col min="15887" max="15887" width="10.5703125" style="69" customWidth="1"/>
    <col min="15888" max="16130" width="8.85546875" style="69"/>
    <col min="16131" max="16131" width="3.5703125" style="69" customWidth="1"/>
    <col min="16132" max="16132" width="9.85546875" style="69" bestFit="1" customWidth="1"/>
    <col min="16133" max="16133" width="17.42578125" style="69" bestFit="1" customWidth="1"/>
    <col min="16134" max="16141" width="8.85546875" style="69"/>
    <col min="16142" max="16142" width="5.140625" style="69" bestFit="1" customWidth="1"/>
    <col min="16143" max="16143" width="10.5703125" style="69" customWidth="1"/>
    <col min="16144" max="16384" width="8.85546875" style="69"/>
  </cols>
  <sheetData>
    <row r="2" spans="3:25" ht="30" customHeight="1" x14ac:dyDescent="0.2"/>
    <row r="3" spans="3:25" ht="42" customHeight="1" thickBot="1" x14ac:dyDescent="0.25">
      <c r="O3" s="135" t="s">
        <v>118</v>
      </c>
      <c r="P3" s="135"/>
    </row>
    <row r="4" spans="3:25" ht="30" customHeight="1" thickBot="1" x14ac:dyDescent="0.25">
      <c r="C4" s="136" t="s">
        <v>119</v>
      </c>
      <c r="D4" s="137"/>
      <c r="E4" s="137"/>
      <c r="F4" s="137"/>
      <c r="G4" s="137"/>
      <c r="H4" s="137"/>
      <c r="I4" s="137"/>
      <c r="J4" s="137"/>
      <c r="K4" s="137"/>
      <c r="L4" s="137"/>
      <c r="M4" s="138"/>
      <c r="O4" s="70" t="s">
        <v>120</v>
      </c>
      <c r="P4" s="70" t="s">
        <v>121</v>
      </c>
      <c r="Q4" s="71">
        <v>0.3</v>
      </c>
    </row>
    <row r="5" spans="3:25" ht="15" customHeight="1" thickBot="1" x14ac:dyDescent="0.25">
      <c r="E5" s="72" t="s">
        <v>122</v>
      </c>
      <c r="F5" s="73"/>
      <c r="G5" s="74"/>
      <c r="H5" s="75"/>
      <c r="I5" s="76"/>
      <c r="J5" s="77"/>
      <c r="K5" s="77"/>
      <c r="L5" s="139" t="s">
        <v>123</v>
      </c>
      <c r="M5" s="141" t="s">
        <v>124</v>
      </c>
      <c r="O5" s="78">
        <v>208</v>
      </c>
      <c r="P5" s="78">
        <v>50</v>
      </c>
    </row>
    <row r="6" spans="3:25" ht="51" customHeight="1" thickBot="1" x14ac:dyDescent="0.25">
      <c r="C6" s="79" t="s">
        <v>125</v>
      </c>
      <c r="D6" s="80" t="s">
        <v>126</v>
      </c>
      <c r="E6" s="72" t="s">
        <v>122</v>
      </c>
      <c r="F6" s="81" t="s">
        <v>127</v>
      </c>
      <c r="G6" s="82" t="s">
        <v>128</v>
      </c>
      <c r="H6" s="83" t="s">
        <v>129</v>
      </c>
      <c r="I6" s="84" t="s">
        <v>130</v>
      </c>
      <c r="J6" s="85" t="s">
        <v>131</v>
      </c>
      <c r="K6" s="85" t="s">
        <v>132</v>
      </c>
      <c r="L6" s="140"/>
      <c r="M6" s="142"/>
      <c r="O6" s="86" t="s">
        <v>133</v>
      </c>
      <c r="V6" s="143" t="s">
        <v>134</v>
      </c>
      <c r="W6" s="144"/>
      <c r="X6" s="144"/>
      <c r="Y6" s="145"/>
    </row>
    <row r="7" spans="3:25" ht="30.75" thickBot="1" x14ac:dyDescent="0.25">
      <c r="C7" s="87" t="str">
        <f t="shared" ref="C7:C28" si="0">TEXT(D7,"gggg")</f>
        <v>sabato</v>
      </c>
      <c r="D7" s="88">
        <v>44044</v>
      </c>
      <c r="E7" s="89">
        <v>33</v>
      </c>
      <c r="F7" s="89">
        <v>4</v>
      </c>
      <c r="G7" s="89">
        <v>29</v>
      </c>
      <c r="H7" s="89">
        <v>29</v>
      </c>
      <c r="I7" s="89">
        <v>0</v>
      </c>
      <c r="J7" s="89">
        <v>29</v>
      </c>
      <c r="K7" s="89">
        <v>0</v>
      </c>
      <c r="L7" s="90">
        <f>IFERROR(J7/H7,"")</f>
        <v>1</v>
      </c>
      <c r="M7" s="91">
        <f>IFERROR(K7/(G7-(I7-K7)),"")</f>
        <v>0</v>
      </c>
      <c r="O7" s="92">
        <f>G7/(IF(C7="sabato",$P$5,$O$5))-1</f>
        <v>-0.42000000000000004</v>
      </c>
      <c r="P7" s="91">
        <f>K7/G7</f>
        <v>0</v>
      </c>
      <c r="Q7" s="93"/>
      <c r="R7" s="93"/>
      <c r="V7" s="94" t="s">
        <v>135</v>
      </c>
      <c r="W7" s="95" t="s">
        <v>128</v>
      </c>
      <c r="X7" s="96" t="s">
        <v>129</v>
      </c>
      <c r="Y7" s="97" t="s">
        <v>130</v>
      </c>
    </row>
    <row r="8" spans="3:25" ht="15" customHeight="1" x14ac:dyDescent="0.2">
      <c r="C8" s="87" t="str">
        <f t="shared" si="0"/>
        <v>lunedì</v>
      </c>
      <c r="D8" s="88">
        <v>44046</v>
      </c>
      <c r="E8" s="89">
        <v>407</v>
      </c>
      <c r="F8" s="89">
        <v>57</v>
      </c>
      <c r="G8" s="89">
        <v>350</v>
      </c>
      <c r="H8" s="89">
        <v>306</v>
      </c>
      <c r="I8" s="89">
        <v>44</v>
      </c>
      <c r="J8" s="89">
        <v>265</v>
      </c>
      <c r="K8" s="89">
        <v>44</v>
      </c>
      <c r="L8" s="90">
        <f t="shared" ref="L8:L26" si="1">IFERROR(J8/H8,"")</f>
        <v>0.86601307189542487</v>
      </c>
      <c r="M8" s="91">
        <f t="shared" ref="M8:M31" si="2">IFERROR(K8/(G8-(I8-K8)),"")</f>
        <v>0.12571428571428572</v>
      </c>
      <c r="O8" s="92">
        <f>G8/(IF(C8="sabato",$P$5,$O$5))-1</f>
        <v>0.68269230769230771</v>
      </c>
      <c r="P8" s="91">
        <f>K8/G8</f>
        <v>0.12571428571428572</v>
      </c>
      <c r="Q8" s="93"/>
      <c r="R8" s="93"/>
      <c r="V8" s="98" t="s">
        <v>136</v>
      </c>
      <c r="W8" s="99">
        <v>288.8</v>
      </c>
      <c r="X8" s="99">
        <v>256.8</v>
      </c>
      <c r="Y8" s="100">
        <v>32</v>
      </c>
    </row>
    <row r="9" spans="3:25" ht="15" customHeight="1" x14ac:dyDescent="0.2">
      <c r="C9" s="87" t="str">
        <f t="shared" si="0"/>
        <v>martedì</v>
      </c>
      <c r="D9" s="88">
        <v>44047</v>
      </c>
      <c r="E9" s="89">
        <v>316</v>
      </c>
      <c r="F9" s="89">
        <v>57</v>
      </c>
      <c r="G9" s="89">
        <v>259</v>
      </c>
      <c r="H9" s="89">
        <v>254</v>
      </c>
      <c r="I9" s="89">
        <v>5</v>
      </c>
      <c r="J9" s="89">
        <v>246</v>
      </c>
      <c r="K9" s="89">
        <v>4</v>
      </c>
      <c r="L9" s="90">
        <f t="shared" si="1"/>
        <v>0.96850393700787396</v>
      </c>
      <c r="M9" s="91">
        <f t="shared" si="2"/>
        <v>1.5503875968992248E-2</v>
      </c>
      <c r="O9" s="92">
        <f t="shared" ref="O9:O31" si="3">G9/(IF(C9="sabato",$P$5,$O$5))-1</f>
        <v>0.24519230769230771</v>
      </c>
      <c r="P9" s="91">
        <f t="shared" ref="P9:P31" si="4">K9/G9</f>
        <v>1.5444015444015444E-2</v>
      </c>
      <c r="Q9" s="93"/>
      <c r="R9" s="93"/>
      <c r="V9" s="101" t="s">
        <v>137</v>
      </c>
      <c r="W9" s="102">
        <v>201</v>
      </c>
      <c r="X9" s="102">
        <v>198.25</v>
      </c>
      <c r="Y9" s="103">
        <v>2.75</v>
      </c>
    </row>
    <row r="10" spans="3:25" ht="15" customHeight="1" x14ac:dyDescent="0.2">
      <c r="C10" s="87" t="str">
        <f t="shared" si="0"/>
        <v>mercoledì</v>
      </c>
      <c r="D10" s="88">
        <v>44048</v>
      </c>
      <c r="E10" s="89">
        <v>334</v>
      </c>
      <c r="F10" s="89">
        <v>48</v>
      </c>
      <c r="G10" s="89">
        <v>286</v>
      </c>
      <c r="H10" s="89">
        <v>277</v>
      </c>
      <c r="I10" s="89">
        <v>9</v>
      </c>
      <c r="J10" s="89">
        <v>273</v>
      </c>
      <c r="K10" s="89">
        <v>9</v>
      </c>
      <c r="L10" s="90">
        <f t="shared" si="1"/>
        <v>0.98555956678700363</v>
      </c>
      <c r="M10" s="91">
        <f t="shared" si="2"/>
        <v>3.1468531468531472E-2</v>
      </c>
      <c r="O10" s="92">
        <f>G10/(IF(C10="sabato",$P$5,$O$5))-1</f>
        <v>0.375</v>
      </c>
      <c r="P10" s="91">
        <f t="shared" si="4"/>
        <v>3.1468531468531472E-2</v>
      </c>
      <c r="Q10" s="93"/>
      <c r="R10" s="93"/>
      <c r="V10" s="101" t="s">
        <v>138</v>
      </c>
      <c r="W10" s="102">
        <v>211</v>
      </c>
      <c r="X10" s="102">
        <v>205.25</v>
      </c>
      <c r="Y10" s="103">
        <v>5.75</v>
      </c>
    </row>
    <row r="11" spans="3:25" ht="15" customHeight="1" x14ac:dyDescent="0.2">
      <c r="C11" s="87" t="str">
        <f t="shared" si="0"/>
        <v>giovedì</v>
      </c>
      <c r="D11" s="88">
        <v>44049</v>
      </c>
      <c r="E11" s="89">
        <v>295</v>
      </c>
      <c r="F11" s="89">
        <v>43</v>
      </c>
      <c r="G11" s="89">
        <v>252</v>
      </c>
      <c r="H11" s="89">
        <v>244</v>
      </c>
      <c r="I11" s="89">
        <v>8</v>
      </c>
      <c r="J11" s="89">
        <v>234</v>
      </c>
      <c r="K11" s="89">
        <v>8</v>
      </c>
      <c r="L11" s="90">
        <f t="shared" si="1"/>
        <v>0.95901639344262291</v>
      </c>
      <c r="M11" s="91">
        <f t="shared" si="2"/>
        <v>3.1746031746031744E-2</v>
      </c>
      <c r="O11" s="92">
        <f t="shared" si="3"/>
        <v>0.21153846153846145</v>
      </c>
      <c r="P11" s="91">
        <f t="shared" si="4"/>
        <v>3.1746031746031744E-2</v>
      </c>
      <c r="Q11" s="93"/>
      <c r="R11" s="93"/>
      <c r="V11" s="101" t="s">
        <v>139</v>
      </c>
      <c r="W11" s="102">
        <v>209.5</v>
      </c>
      <c r="X11" s="102">
        <v>200.5</v>
      </c>
      <c r="Y11" s="103">
        <v>9</v>
      </c>
    </row>
    <row r="12" spans="3:25" ht="15" customHeight="1" x14ac:dyDescent="0.2">
      <c r="C12" s="87" t="str">
        <f t="shared" si="0"/>
        <v>venerdì</v>
      </c>
      <c r="D12" s="88">
        <v>44050</v>
      </c>
      <c r="E12" s="89">
        <v>295</v>
      </c>
      <c r="F12" s="89">
        <v>40</v>
      </c>
      <c r="G12" s="89">
        <v>255</v>
      </c>
      <c r="H12" s="89">
        <v>241</v>
      </c>
      <c r="I12" s="89">
        <v>14</v>
      </c>
      <c r="J12" s="89">
        <v>224</v>
      </c>
      <c r="K12" s="89">
        <v>14</v>
      </c>
      <c r="L12" s="90">
        <f t="shared" si="1"/>
        <v>0.9294605809128631</v>
      </c>
      <c r="M12" s="91">
        <f t="shared" si="2"/>
        <v>5.4901960784313725E-2</v>
      </c>
      <c r="O12" s="92">
        <f t="shared" si="3"/>
        <v>0.22596153846153855</v>
      </c>
      <c r="P12" s="91">
        <f t="shared" si="4"/>
        <v>5.4901960784313725E-2</v>
      </c>
      <c r="Q12" s="93"/>
      <c r="R12" s="93"/>
      <c r="V12" s="101" t="s">
        <v>140</v>
      </c>
      <c r="W12" s="102">
        <v>179.25</v>
      </c>
      <c r="X12" s="102">
        <v>172.5</v>
      </c>
      <c r="Y12" s="103">
        <v>6.75</v>
      </c>
    </row>
    <row r="13" spans="3:25" ht="15" customHeight="1" thickBot="1" x14ac:dyDescent="0.25">
      <c r="C13" s="87" t="str">
        <f t="shared" si="0"/>
        <v>sabato</v>
      </c>
      <c r="D13" s="88">
        <v>44051</v>
      </c>
      <c r="E13" s="89">
        <v>51</v>
      </c>
      <c r="F13" s="89">
        <v>13</v>
      </c>
      <c r="G13" s="89">
        <v>38</v>
      </c>
      <c r="H13" s="89">
        <v>38</v>
      </c>
      <c r="I13" s="89">
        <v>0</v>
      </c>
      <c r="J13" s="89">
        <v>38</v>
      </c>
      <c r="K13" s="89">
        <v>0</v>
      </c>
      <c r="L13" s="90">
        <f t="shared" si="1"/>
        <v>1</v>
      </c>
      <c r="M13" s="91">
        <f t="shared" si="2"/>
        <v>0</v>
      </c>
      <c r="O13" s="92">
        <f t="shared" si="3"/>
        <v>-0.24</v>
      </c>
      <c r="P13" s="91">
        <f t="shared" si="4"/>
        <v>0</v>
      </c>
      <c r="Q13" s="93"/>
      <c r="R13" s="93"/>
      <c r="V13" s="104" t="s">
        <v>121</v>
      </c>
      <c r="W13" s="105">
        <v>21.8</v>
      </c>
      <c r="X13" s="105">
        <v>21.8</v>
      </c>
      <c r="Y13" s="106">
        <v>0</v>
      </c>
    </row>
    <row r="14" spans="3:25" ht="15" customHeight="1" x14ac:dyDescent="0.2">
      <c r="C14" s="87" t="str">
        <f t="shared" si="0"/>
        <v>lunedì</v>
      </c>
      <c r="D14" s="88">
        <v>44053</v>
      </c>
      <c r="E14" s="89">
        <v>283</v>
      </c>
      <c r="F14" s="89">
        <v>35</v>
      </c>
      <c r="G14" s="89">
        <v>248</v>
      </c>
      <c r="H14" s="89">
        <v>237</v>
      </c>
      <c r="I14" s="89">
        <v>11</v>
      </c>
      <c r="J14" s="89">
        <v>224</v>
      </c>
      <c r="K14" s="89">
        <v>11</v>
      </c>
      <c r="L14" s="90">
        <f t="shared" si="1"/>
        <v>0.94514767932489452</v>
      </c>
      <c r="M14" s="91">
        <f t="shared" si="2"/>
        <v>4.4354838709677422E-2</v>
      </c>
      <c r="O14" s="92">
        <f t="shared" si="3"/>
        <v>0.19230769230769229</v>
      </c>
      <c r="P14" s="91">
        <f t="shared" si="4"/>
        <v>4.4354838709677422E-2</v>
      </c>
      <c r="Q14" s="93"/>
      <c r="R14" s="93"/>
    </row>
    <row r="15" spans="3:25" ht="15" customHeight="1" x14ac:dyDescent="0.2">
      <c r="C15" s="87" t="str">
        <f t="shared" si="0"/>
        <v>martedì</v>
      </c>
      <c r="D15" s="88">
        <v>44054</v>
      </c>
      <c r="E15" s="89">
        <v>191</v>
      </c>
      <c r="F15" s="89">
        <v>30</v>
      </c>
      <c r="G15" s="89">
        <v>161</v>
      </c>
      <c r="H15" s="89">
        <v>159</v>
      </c>
      <c r="I15" s="89">
        <v>2</v>
      </c>
      <c r="J15" s="89">
        <v>157</v>
      </c>
      <c r="K15" s="89">
        <v>1</v>
      </c>
      <c r="L15" s="90">
        <f t="shared" si="1"/>
        <v>0.98742138364779874</v>
      </c>
      <c r="M15" s="91">
        <f t="shared" si="2"/>
        <v>6.2500000000000003E-3</v>
      </c>
      <c r="O15" s="92">
        <f t="shared" si="3"/>
        <v>-0.22596153846153844</v>
      </c>
      <c r="P15" s="91">
        <f t="shared" si="4"/>
        <v>6.2111801242236021E-3</v>
      </c>
      <c r="Q15" s="93"/>
      <c r="R15" s="93"/>
    </row>
    <row r="16" spans="3:25" ht="15" customHeight="1" x14ac:dyDescent="0.2">
      <c r="C16" s="87" t="str">
        <f t="shared" si="0"/>
        <v>mercoledì</v>
      </c>
      <c r="D16" s="88">
        <v>44055</v>
      </c>
      <c r="E16" s="89">
        <v>192</v>
      </c>
      <c r="F16" s="89">
        <v>34</v>
      </c>
      <c r="G16" s="89">
        <v>158</v>
      </c>
      <c r="H16" s="89">
        <v>151</v>
      </c>
      <c r="I16" s="89">
        <v>7</v>
      </c>
      <c r="J16" s="89">
        <v>147</v>
      </c>
      <c r="K16" s="89">
        <v>7</v>
      </c>
      <c r="L16" s="90">
        <f t="shared" si="1"/>
        <v>0.97350993377483441</v>
      </c>
      <c r="M16" s="91">
        <f t="shared" si="2"/>
        <v>4.4303797468354431E-2</v>
      </c>
      <c r="O16" s="92">
        <f t="shared" si="3"/>
        <v>-0.24038461538461542</v>
      </c>
      <c r="P16" s="91">
        <f t="shared" si="4"/>
        <v>4.4303797468354431E-2</v>
      </c>
      <c r="Q16" s="93"/>
      <c r="R16" s="93"/>
    </row>
    <row r="17" spans="3:18" ht="15" customHeight="1" x14ac:dyDescent="0.2">
      <c r="C17" s="87" t="str">
        <f t="shared" si="0"/>
        <v>giovedì</v>
      </c>
      <c r="D17" s="88">
        <v>44056</v>
      </c>
      <c r="E17" s="89">
        <v>164</v>
      </c>
      <c r="F17" s="89">
        <v>25</v>
      </c>
      <c r="G17" s="89">
        <v>139</v>
      </c>
      <c r="H17" s="89">
        <v>134</v>
      </c>
      <c r="I17" s="89">
        <v>5</v>
      </c>
      <c r="J17" s="89">
        <v>131</v>
      </c>
      <c r="K17" s="89">
        <v>5</v>
      </c>
      <c r="L17" s="90">
        <f t="shared" si="1"/>
        <v>0.97761194029850751</v>
      </c>
      <c r="M17" s="91">
        <f t="shared" si="2"/>
        <v>3.5971223021582732E-2</v>
      </c>
      <c r="O17" s="92">
        <f t="shared" si="3"/>
        <v>-0.33173076923076927</v>
      </c>
      <c r="P17" s="91">
        <f t="shared" si="4"/>
        <v>3.5971223021582732E-2</v>
      </c>
      <c r="Q17" s="93"/>
      <c r="R17" s="93"/>
    </row>
    <row r="18" spans="3:18" ht="15" customHeight="1" x14ac:dyDescent="0.2">
      <c r="C18" s="87" t="str">
        <f t="shared" si="0"/>
        <v>venerdì</v>
      </c>
      <c r="D18" s="88">
        <v>44057</v>
      </c>
      <c r="E18" s="89">
        <v>104</v>
      </c>
      <c r="F18" s="89">
        <v>25</v>
      </c>
      <c r="G18" s="89">
        <v>79</v>
      </c>
      <c r="H18" s="89">
        <v>78</v>
      </c>
      <c r="I18" s="89">
        <v>1</v>
      </c>
      <c r="J18" s="89">
        <v>75</v>
      </c>
      <c r="K18" s="89">
        <v>1</v>
      </c>
      <c r="L18" s="90">
        <f t="shared" si="1"/>
        <v>0.96153846153846156</v>
      </c>
      <c r="M18" s="91">
        <f t="shared" si="2"/>
        <v>1.2658227848101266E-2</v>
      </c>
      <c r="O18" s="92">
        <f t="shared" si="3"/>
        <v>-0.62019230769230771</v>
      </c>
      <c r="P18" s="91">
        <f t="shared" si="4"/>
        <v>1.2658227848101266E-2</v>
      </c>
      <c r="Q18" s="93"/>
      <c r="R18" s="93"/>
    </row>
    <row r="19" spans="3:18" ht="15" customHeight="1" x14ac:dyDescent="0.2">
      <c r="C19" s="87" t="str">
        <f t="shared" si="0"/>
        <v>lunedì</v>
      </c>
      <c r="D19" s="88">
        <v>44060</v>
      </c>
      <c r="E19" s="89">
        <v>163</v>
      </c>
      <c r="F19" s="89">
        <v>21</v>
      </c>
      <c r="G19" s="89">
        <v>142</v>
      </c>
      <c r="H19" s="89">
        <v>142</v>
      </c>
      <c r="I19" s="89">
        <v>0</v>
      </c>
      <c r="J19" s="89">
        <v>142</v>
      </c>
      <c r="K19" s="89">
        <v>0</v>
      </c>
      <c r="L19" s="90">
        <f t="shared" si="1"/>
        <v>1</v>
      </c>
      <c r="M19" s="91">
        <f t="shared" si="2"/>
        <v>0</v>
      </c>
      <c r="O19" s="92">
        <f t="shared" si="3"/>
        <v>-0.31730769230769229</v>
      </c>
      <c r="P19" s="91">
        <f t="shared" si="4"/>
        <v>0</v>
      </c>
      <c r="Q19" s="93"/>
      <c r="R19" s="93"/>
    </row>
    <row r="20" spans="3:18" ht="15" customHeight="1" x14ac:dyDescent="0.2">
      <c r="C20" s="87" t="str">
        <f t="shared" si="0"/>
        <v>martedì</v>
      </c>
      <c r="D20" s="88">
        <v>44061</v>
      </c>
      <c r="E20" s="89">
        <v>180</v>
      </c>
      <c r="F20" s="89">
        <v>36</v>
      </c>
      <c r="G20" s="89">
        <v>144</v>
      </c>
      <c r="H20" s="89">
        <v>144</v>
      </c>
      <c r="I20" s="89">
        <v>0</v>
      </c>
      <c r="J20" s="89">
        <v>142</v>
      </c>
      <c r="K20" s="89">
        <v>0</v>
      </c>
      <c r="L20" s="90">
        <f t="shared" si="1"/>
        <v>0.98611111111111116</v>
      </c>
      <c r="M20" s="91">
        <f t="shared" si="2"/>
        <v>0</v>
      </c>
      <c r="O20" s="92">
        <f t="shared" si="3"/>
        <v>-0.30769230769230771</v>
      </c>
      <c r="P20" s="91">
        <f t="shared" si="4"/>
        <v>0</v>
      </c>
      <c r="Q20" s="93"/>
      <c r="R20" s="93"/>
    </row>
    <row r="21" spans="3:18" ht="15" customHeight="1" x14ac:dyDescent="0.2">
      <c r="C21" s="87" t="str">
        <f t="shared" si="0"/>
        <v>mercoledì</v>
      </c>
      <c r="D21" s="88">
        <v>44062</v>
      </c>
      <c r="E21" s="89">
        <v>178</v>
      </c>
      <c r="F21" s="89">
        <v>15</v>
      </c>
      <c r="G21" s="89">
        <v>163</v>
      </c>
      <c r="H21" s="89">
        <v>161</v>
      </c>
      <c r="I21" s="89">
        <v>2</v>
      </c>
      <c r="J21" s="89">
        <v>161</v>
      </c>
      <c r="K21" s="89">
        <v>2</v>
      </c>
      <c r="L21" s="90">
        <f t="shared" si="1"/>
        <v>1</v>
      </c>
      <c r="M21" s="91">
        <f t="shared" si="2"/>
        <v>1.2269938650306749E-2</v>
      </c>
      <c r="O21" s="92">
        <f t="shared" si="3"/>
        <v>-0.21634615384615385</v>
      </c>
      <c r="P21" s="91">
        <f t="shared" si="4"/>
        <v>1.2269938650306749E-2</v>
      </c>
      <c r="Q21" s="93"/>
      <c r="R21" s="93"/>
    </row>
    <row r="22" spans="3:18" ht="15" customHeight="1" x14ac:dyDescent="0.2">
      <c r="C22" s="87" t="str">
        <f t="shared" si="0"/>
        <v>giovedì</v>
      </c>
      <c r="D22" s="88">
        <v>44063</v>
      </c>
      <c r="E22" s="89">
        <v>196</v>
      </c>
      <c r="F22" s="89">
        <v>32</v>
      </c>
      <c r="G22" s="89">
        <v>164</v>
      </c>
      <c r="H22" s="89">
        <v>162</v>
      </c>
      <c r="I22" s="89">
        <v>2</v>
      </c>
      <c r="J22" s="89">
        <v>161</v>
      </c>
      <c r="K22" s="89">
        <v>2</v>
      </c>
      <c r="L22" s="90">
        <f t="shared" si="1"/>
        <v>0.99382716049382713</v>
      </c>
      <c r="M22" s="91">
        <f t="shared" si="2"/>
        <v>1.2195121951219513E-2</v>
      </c>
      <c r="O22" s="92">
        <f t="shared" si="3"/>
        <v>-0.21153846153846156</v>
      </c>
      <c r="P22" s="91">
        <f t="shared" si="4"/>
        <v>1.2195121951219513E-2</v>
      </c>
      <c r="Q22" s="93"/>
      <c r="R22" s="93"/>
    </row>
    <row r="23" spans="3:18" ht="15" customHeight="1" x14ac:dyDescent="0.2">
      <c r="C23" s="87" t="str">
        <f t="shared" si="0"/>
        <v>venerdì</v>
      </c>
      <c r="D23" s="88">
        <v>44064</v>
      </c>
      <c r="E23" s="89">
        <v>178</v>
      </c>
      <c r="F23" s="89">
        <v>26</v>
      </c>
      <c r="G23" s="89">
        <v>152</v>
      </c>
      <c r="H23" s="89">
        <v>148</v>
      </c>
      <c r="I23" s="89">
        <v>4</v>
      </c>
      <c r="J23" s="89">
        <v>142</v>
      </c>
      <c r="K23" s="89">
        <v>4</v>
      </c>
      <c r="L23" s="90">
        <f t="shared" si="1"/>
        <v>0.95945945945945943</v>
      </c>
      <c r="M23" s="91">
        <f t="shared" si="2"/>
        <v>2.6315789473684209E-2</v>
      </c>
      <c r="O23" s="92">
        <f t="shared" si="3"/>
        <v>-0.26923076923076927</v>
      </c>
      <c r="P23" s="91">
        <f t="shared" si="4"/>
        <v>2.6315789473684209E-2</v>
      </c>
      <c r="Q23" s="93"/>
      <c r="R23" s="93"/>
    </row>
    <row r="24" spans="3:18" ht="15" customHeight="1" x14ac:dyDescent="0.2">
      <c r="C24" s="87" t="str">
        <f t="shared" si="0"/>
        <v>sabato</v>
      </c>
      <c r="D24" s="88">
        <v>44065</v>
      </c>
      <c r="E24" s="89">
        <v>30</v>
      </c>
      <c r="F24" s="89">
        <v>8</v>
      </c>
      <c r="G24" s="89">
        <v>22</v>
      </c>
      <c r="H24" s="89">
        <v>22</v>
      </c>
      <c r="I24" s="89">
        <v>0</v>
      </c>
      <c r="J24" s="89">
        <v>22</v>
      </c>
      <c r="K24" s="89">
        <v>0</v>
      </c>
      <c r="L24" s="90">
        <f t="shared" si="1"/>
        <v>1</v>
      </c>
      <c r="M24" s="91">
        <f t="shared" si="2"/>
        <v>0</v>
      </c>
      <c r="O24" s="92">
        <f t="shared" si="3"/>
        <v>-0.56000000000000005</v>
      </c>
      <c r="P24" s="91">
        <f t="shared" si="4"/>
        <v>0</v>
      </c>
      <c r="Q24" s="93"/>
      <c r="R24" s="93"/>
    </row>
    <row r="25" spans="3:18" ht="15" customHeight="1" x14ac:dyDescent="0.2">
      <c r="C25" s="87" t="str">
        <f t="shared" si="0"/>
        <v>lunedì</v>
      </c>
      <c r="D25" s="88">
        <v>44067</v>
      </c>
      <c r="E25" s="89">
        <v>361</v>
      </c>
      <c r="F25" s="89">
        <v>50</v>
      </c>
      <c r="G25" s="89">
        <v>311</v>
      </c>
      <c r="H25" s="89">
        <v>272</v>
      </c>
      <c r="I25" s="89">
        <v>39</v>
      </c>
      <c r="J25" s="89">
        <v>241</v>
      </c>
      <c r="K25" s="89">
        <v>39</v>
      </c>
      <c r="L25" s="90">
        <f t="shared" si="1"/>
        <v>0.88602941176470584</v>
      </c>
      <c r="M25" s="91">
        <f t="shared" si="2"/>
        <v>0.12540192926045016</v>
      </c>
      <c r="O25" s="92">
        <f t="shared" si="3"/>
        <v>0.49519230769230771</v>
      </c>
      <c r="P25" s="91">
        <f t="shared" si="4"/>
        <v>0.12540192926045016</v>
      </c>
      <c r="Q25" s="93"/>
      <c r="R25" s="93"/>
    </row>
    <row r="26" spans="3:18" ht="15" customHeight="1" x14ac:dyDescent="0.2">
      <c r="C26" s="87" t="str">
        <f t="shared" si="0"/>
        <v>martedì</v>
      </c>
      <c r="D26" s="88">
        <v>44068</v>
      </c>
      <c r="E26" s="89">
        <v>278</v>
      </c>
      <c r="F26" s="89">
        <v>38</v>
      </c>
      <c r="G26" s="89">
        <v>240</v>
      </c>
      <c r="H26" s="89">
        <v>236</v>
      </c>
      <c r="I26" s="89">
        <v>4</v>
      </c>
      <c r="J26" s="89">
        <v>231</v>
      </c>
      <c r="K26" s="89">
        <v>4</v>
      </c>
      <c r="L26" s="90">
        <f t="shared" si="1"/>
        <v>0.97881355932203384</v>
      </c>
      <c r="M26" s="91">
        <f t="shared" si="2"/>
        <v>1.6666666666666666E-2</v>
      </c>
      <c r="O26" s="92">
        <f t="shared" si="3"/>
        <v>0.15384615384615374</v>
      </c>
      <c r="P26" s="91">
        <f t="shared" si="4"/>
        <v>1.6666666666666666E-2</v>
      </c>
      <c r="Q26" s="93"/>
      <c r="R26" s="93"/>
    </row>
    <row r="27" spans="3:18" ht="15" customHeight="1" x14ac:dyDescent="0.2">
      <c r="C27" s="87" t="str">
        <f t="shared" si="0"/>
        <v>mercoledì</v>
      </c>
      <c r="D27" s="88">
        <v>44069</v>
      </c>
      <c r="E27" s="89">
        <v>281</v>
      </c>
      <c r="F27" s="89">
        <v>44</v>
      </c>
      <c r="G27" s="89">
        <v>237</v>
      </c>
      <c r="H27" s="89">
        <v>232</v>
      </c>
      <c r="I27" s="89">
        <v>5</v>
      </c>
      <c r="J27" s="89">
        <v>225</v>
      </c>
      <c r="K27" s="89">
        <v>4</v>
      </c>
      <c r="L27" s="90">
        <f>IFERROR(J27/H27,"")</f>
        <v>0.96982758620689657</v>
      </c>
      <c r="M27" s="91">
        <f t="shared" si="2"/>
        <v>1.6949152542372881E-2</v>
      </c>
      <c r="O27" s="92">
        <f t="shared" si="3"/>
        <v>0.13942307692307687</v>
      </c>
      <c r="P27" s="91">
        <f t="shared" si="4"/>
        <v>1.6877637130801686E-2</v>
      </c>
      <c r="Q27" s="93"/>
      <c r="R27" s="93"/>
    </row>
    <row r="28" spans="3:18" ht="15" customHeight="1" x14ac:dyDescent="0.2">
      <c r="C28" s="87" t="str">
        <f t="shared" si="0"/>
        <v>giovedì</v>
      </c>
      <c r="D28" s="88">
        <v>44070</v>
      </c>
      <c r="E28" s="89">
        <v>334</v>
      </c>
      <c r="F28" s="89">
        <v>51</v>
      </c>
      <c r="G28" s="89">
        <v>283</v>
      </c>
      <c r="H28" s="89">
        <v>262</v>
      </c>
      <c r="I28" s="89">
        <v>21</v>
      </c>
      <c r="J28" s="89">
        <v>240</v>
      </c>
      <c r="K28" s="89">
        <v>20</v>
      </c>
      <c r="L28" s="90">
        <f>IFERROR(J28/H28,"")</f>
        <v>0.91603053435114501</v>
      </c>
      <c r="M28" s="91">
        <f t="shared" si="2"/>
        <v>7.0921985815602842E-2</v>
      </c>
      <c r="O28" s="92">
        <f t="shared" si="3"/>
        <v>0.36057692307692313</v>
      </c>
      <c r="P28" s="91">
        <f t="shared" si="4"/>
        <v>7.0671378091872794E-2</v>
      </c>
      <c r="Q28" s="93"/>
      <c r="R28" s="93"/>
    </row>
    <row r="29" spans="3:18" ht="15" customHeight="1" x14ac:dyDescent="0.2">
      <c r="C29" s="87" t="str">
        <f>TEXT(D29,"gggg")</f>
        <v>venerdì</v>
      </c>
      <c r="D29" s="88">
        <v>44071</v>
      </c>
      <c r="E29" s="89">
        <v>278</v>
      </c>
      <c r="F29" s="89">
        <v>47</v>
      </c>
      <c r="G29" s="89">
        <v>231</v>
      </c>
      <c r="H29" s="89">
        <v>223</v>
      </c>
      <c r="I29" s="89">
        <v>8</v>
      </c>
      <c r="J29" s="89">
        <v>214</v>
      </c>
      <c r="K29" s="89">
        <v>8</v>
      </c>
      <c r="L29" s="90">
        <f t="shared" ref="L29:L31" si="5">IFERROR(J29/H29,"")</f>
        <v>0.95964125560538116</v>
      </c>
      <c r="M29" s="91">
        <f t="shared" si="2"/>
        <v>3.4632034632034632E-2</v>
      </c>
      <c r="O29" s="92">
        <f t="shared" si="3"/>
        <v>0.11057692307692313</v>
      </c>
      <c r="P29" s="91">
        <f t="shared" si="4"/>
        <v>3.4632034632034632E-2</v>
      </c>
      <c r="Q29" s="93"/>
      <c r="R29" s="93"/>
    </row>
    <row r="30" spans="3:18" ht="15" customHeight="1" x14ac:dyDescent="0.2">
      <c r="C30" s="87" t="str">
        <f>TEXT(D30,"gggg")</f>
        <v>sabato</v>
      </c>
      <c r="D30" s="88">
        <v>44072</v>
      </c>
      <c r="E30" s="89">
        <v>22</v>
      </c>
      <c r="F30" s="89">
        <v>2</v>
      </c>
      <c r="G30" s="89">
        <v>20</v>
      </c>
      <c r="H30" s="89">
        <v>20</v>
      </c>
      <c r="I30" s="89">
        <v>0</v>
      </c>
      <c r="J30" s="89">
        <v>20</v>
      </c>
      <c r="K30" s="89">
        <v>0</v>
      </c>
      <c r="L30" s="90">
        <f t="shared" si="5"/>
        <v>1</v>
      </c>
      <c r="M30" s="91">
        <f t="shared" si="2"/>
        <v>0</v>
      </c>
      <c r="O30" s="92">
        <f t="shared" si="3"/>
        <v>-0.6</v>
      </c>
      <c r="P30" s="91">
        <f t="shared" si="4"/>
        <v>0</v>
      </c>
      <c r="Q30" s="93"/>
      <c r="R30" s="93"/>
    </row>
    <row r="31" spans="3:18" ht="15" customHeight="1" x14ac:dyDescent="0.2">
      <c r="C31" s="87" t="str">
        <f>TEXT(D31,"gggg")</f>
        <v>lunedì</v>
      </c>
      <c r="D31" s="88">
        <v>44074</v>
      </c>
      <c r="E31" s="89">
        <v>464</v>
      </c>
      <c r="F31" s="89">
        <v>71</v>
      </c>
      <c r="G31" s="89">
        <v>393</v>
      </c>
      <c r="H31" s="89">
        <v>327</v>
      </c>
      <c r="I31" s="89">
        <v>66</v>
      </c>
      <c r="J31" s="89">
        <v>262</v>
      </c>
      <c r="K31" s="89">
        <v>64</v>
      </c>
      <c r="L31" s="90">
        <f t="shared" si="5"/>
        <v>0.80122324159021407</v>
      </c>
      <c r="M31" s="91">
        <f t="shared" si="2"/>
        <v>0.16368286445012789</v>
      </c>
      <c r="O31" s="92">
        <f t="shared" si="3"/>
        <v>0.88942307692307687</v>
      </c>
      <c r="P31" s="91">
        <f t="shared" si="4"/>
        <v>0.16284987277353691</v>
      </c>
      <c r="Q31" s="93"/>
      <c r="R31" s="93"/>
    </row>
    <row r="32" spans="3:18" ht="15" customHeight="1" x14ac:dyDescent="0.2">
      <c r="C32" s="107"/>
      <c r="D32" s="108"/>
      <c r="E32" s="93"/>
      <c r="F32" s="93"/>
      <c r="G32" s="93"/>
      <c r="H32" s="93"/>
      <c r="I32" s="93"/>
      <c r="J32" s="93"/>
      <c r="K32" s="93"/>
    </row>
    <row r="33" spans="3:11" ht="15" customHeight="1" x14ac:dyDescent="0.2">
      <c r="C33" s="109"/>
      <c r="D33" s="110"/>
      <c r="E33" s="93"/>
      <c r="F33" s="93"/>
      <c r="G33" s="93"/>
      <c r="H33" s="93"/>
      <c r="I33" s="93"/>
      <c r="J33" s="93"/>
      <c r="K33" s="93"/>
    </row>
    <row r="34" spans="3:11" ht="15" customHeight="1" x14ac:dyDescent="0.2">
      <c r="C34" s="109"/>
      <c r="D34" s="110"/>
      <c r="E34" s="93"/>
      <c r="F34" s="93"/>
      <c r="G34" s="93"/>
      <c r="H34" s="93"/>
      <c r="I34" s="93"/>
      <c r="J34" s="93"/>
      <c r="K34" s="93"/>
    </row>
  </sheetData>
  <mergeCells count="5">
    <mergeCell ref="O3:P3"/>
    <mergeCell ref="C4:M4"/>
    <mergeCell ref="L5:L6"/>
    <mergeCell ref="M5:M6"/>
    <mergeCell ref="V6:Y6"/>
  </mergeCells>
  <conditionalFormatting sqref="O7:O31">
    <cfRule type="cellIs" dxfId="2" priority="2" operator="greaterThan">
      <formula>0.299</formula>
    </cfRule>
    <cfRule type="cellIs" dxfId="1" priority="3" operator="lessThan">
      <formula>0.3</formula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stopIfTrue="1" operator="containsText" id="{BA6E468F-09AB-488D-AA54-AD1E3CBA2676}">
            <xm:f>NOT(ISERROR(SEARCH(-1,O7)))</xm:f>
            <xm:f>-1</xm:f>
            <x14:dxf>
              <font>
                <color theme="0"/>
              </font>
              <fill>
                <patternFill>
                  <bgColor theme="0"/>
                </patternFill>
              </fill>
            </x14:dxf>
          </x14:cfRule>
          <xm:sqref>O7:O31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Mail per coda 2</vt:lpstr>
      <vt:lpstr>Mail</vt:lpstr>
      <vt:lpstr>Telefono</vt:lpstr>
      <vt:lpstr>Mensile Agosto</vt:lpstr>
    </vt:vector>
  </TitlesOfParts>
  <Company>aCapo SCSI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Siliato</dc:creator>
  <cp:lastModifiedBy>Ylenia Nardoni</cp:lastModifiedBy>
  <dcterms:created xsi:type="dcterms:W3CDTF">2020-09-08T13:05:05Z</dcterms:created>
  <dcterms:modified xsi:type="dcterms:W3CDTF">2020-09-10T14:39:59Z</dcterms:modified>
</cp:coreProperties>
</file>