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C:\Users\m.antonetti\Desktop\ANPAL PORTALE NEW\CONTENUTI\EUROPA\DOC FEG\"/>
    </mc:Choice>
  </mc:AlternateContent>
  <xr:revisionPtr revIDLastSave="0" documentId="8_{1BBE8F2A-3FE4-4E18-97A7-678C49250B0C}" xr6:coauthVersionLast="44" xr6:coauthVersionMax="44" xr10:uidLastSave="{00000000-0000-0000-0000-000000000000}"/>
  <bookViews>
    <workbookView xWindow="22932" yWindow="-108" windowWidth="23256" windowHeight="12576" xr2:uid="{00000000-000D-0000-FFFF-FFFF00000000}"/>
  </bookViews>
  <sheets>
    <sheet name="Statement of Expenditure" sheetId="1" r:id="rId1"/>
    <sheet name="Definitions - type of measures" sheetId="6" r:id="rId2"/>
    <sheet name="EGF_categ_measures" sheetId="3" r:id="rId3"/>
    <sheet name="summary original budget" sheetId="4" r:id="rId4"/>
    <sheet name="summary ACTUAL budget" sheetId="5" r:id="rId5"/>
  </sheets>
  <definedNames>
    <definedName name="actual_contrib_due">'Statement of Expenditure'!#REF!</definedName>
    <definedName name="actual_sub_total_actions">'Statement of Expenditure'!$K$27</definedName>
    <definedName name="actual_sub_total_implement">'Statement of Expenditure'!$K$35</definedName>
    <definedName name="actual_total_cost">'Statement of Expenditure'!$K$37</definedName>
    <definedName name="ALMP_categ_actions" localSheetId="4">EGF_categ_measures!#REF!</definedName>
    <definedName name="ALMP_categ_actions">EGF_categ_measures!#REF!</definedName>
    <definedName name="_xlnm.Print_Area" localSheetId="2">EGF_categ_measures!#REF!</definedName>
    <definedName name="_xlnm.Print_Area" localSheetId="0">'Statement of Expenditure'!$B$2:$N$53</definedName>
    <definedName name="balance_EGF_unspent_fund">'Statement of Expenditure'!$K$45</definedName>
    <definedName name="categ_measures" localSheetId="4">EGF_categ_measures!#REF!</definedName>
    <definedName name="categ_measures">EGF_categ_measures!#REF!</definedName>
    <definedName name="categories" localSheetId="4">EGF_categ_measures!#REF!</definedName>
    <definedName name="categories">EGF_categ_measures!#REF!</definedName>
    <definedName name="contribution">'Statement of Expenditure'!$F$40</definedName>
    <definedName name="EGF_categ_actions" localSheetId="4">EGF_categ_measures!#REF!</definedName>
    <definedName name="EGF_categ_actions">EGF_categ_measures!#REF!</definedName>
    <definedName name="EGF_categ_measures">EGF_categ_measures!$A$1:$A$14</definedName>
    <definedName name="egf_share_actual_expenditure">'Statement of Expenditure'!$K$42</definedName>
    <definedName name="eligible_actual_expenditure">'Statement of Expenditure'!$K$39</definedName>
    <definedName name="list_categ_actions" localSheetId="4">EGF_categ_measures!#REF!</definedName>
    <definedName name="list_categ_actions">EGF_categ_measures!#REF!</definedName>
    <definedName name="percentage_contrib">'Statement of Expenditure'!$C$40</definedName>
    <definedName name="sub_total_actions">'Statement of Expenditure'!$F$27</definedName>
    <definedName name="sub_total_implement">'Statement of Expenditure'!$F$35</definedName>
    <definedName name="total_cost">'Statement of Expenditure'!$F$37</definedName>
    <definedName name="type_categories" localSheetId="4">EGF_categ_measures!#REF!</definedName>
    <definedName name="type_categories">EGF_categ_measures!#REF!</definedName>
    <definedName name="types_of_categories" localSheetId="4">EGF_categ_measures!#REF!</definedName>
    <definedName name="types_of_categories">EGF_categ_measures!#REF!</definedName>
    <definedName name="workers_benefited">'Statement of Expenditure'!$L$8</definedName>
    <definedName name="workers_targeted">'Statement of Expenditure'!$G$8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1" l="1"/>
  <c r="E15" i="1"/>
  <c r="E14" i="1"/>
  <c r="L23" i="1"/>
  <c r="J23" i="1"/>
  <c r="G23" i="1"/>
  <c r="E23" i="1"/>
  <c r="L24" i="1"/>
  <c r="J24" i="1"/>
  <c r="G24" i="1"/>
  <c r="E24" i="1"/>
  <c r="L22" i="1"/>
  <c r="J22" i="1"/>
  <c r="G22" i="1"/>
  <c r="E22" i="1"/>
  <c r="G20" i="1" l="1"/>
  <c r="G19" i="1"/>
  <c r="E20" i="1"/>
  <c r="E19" i="1"/>
  <c r="K42" i="1" l="1"/>
  <c r="K27" i="1"/>
  <c r="F27" i="1"/>
  <c r="L15" i="1" l="1"/>
  <c r="L16" i="1"/>
  <c r="L17" i="1"/>
  <c r="L18" i="1"/>
  <c r="L21" i="1"/>
  <c r="L25" i="1"/>
  <c r="J15" i="1"/>
  <c r="J16" i="1"/>
  <c r="J17" i="1"/>
  <c r="J18" i="1"/>
  <c r="J21" i="1"/>
  <c r="J25" i="1"/>
  <c r="G15" i="1"/>
  <c r="G16" i="1"/>
  <c r="G17" i="1"/>
  <c r="G18" i="1"/>
  <c r="G21" i="1"/>
  <c r="G25" i="1"/>
  <c r="E16" i="1"/>
  <c r="E17" i="1"/>
  <c r="E18" i="1"/>
  <c r="E21" i="1"/>
  <c r="E25" i="1"/>
  <c r="L14" i="1" l="1"/>
  <c r="J14" i="1"/>
  <c r="D42" i="1" l="1"/>
  <c r="L53" i="1"/>
  <c r="C42" i="1" l="1"/>
  <c r="A19" i="5" l="1"/>
  <c r="AB3" i="5"/>
  <c r="AC3" i="5"/>
  <c r="AD3" i="5"/>
  <c r="AE3" i="5"/>
  <c r="AA3" i="5"/>
  <c r="Z2" i="5"/>
  <c r="Y2" i="5"/>
  <c r="X2" i="5"/>
  <c r="W2" i="5"/>
  <c r="V2" i="5"/>
  <c r="U2" i="5"/>
  <c r="T2" i="5"/>
  <c r="S2" i="5"/>
  <c r="R2" i="5"/>
  <c r="Q2" i="5"/>
  <c r="P2" i="5"/>
  <c r="O2" i="5"/>
  <c r="N2" i="5"/>
  <c r="M2" i="5"/>
  <c r="L2" i="5"/>
  <c r="K2" i="5"/>
  <c r="J2" i="5"/>
  <c r="I2" i="5"/>
  <c r="H2" i="5"/>
  <c r="G2" i="5"/>
  <c r="F2" i="5"/>
  <c r="E2" i="5"/>
  <c r="D2" i="5"/>
  <c r="C2" i="5"/>
  <c r="B2" i="5"/>
  <c r="A2" i="5"/>
  <c r="B9" i="5" l="1"/>
  <c r="K35" i="1"/>
  <c r="A9" i="5" s="1"/>
  <c r="F35" i="1"/>
  <c r="Z3" i="5"/>
  <c r="A16" i="4"/>
  <c r="AE3" i="4"/>
  <c r="AD3" i="4"/>
  <c r="AC3" i="4"/>
  <c r="AB3" i="4"/>
  <c r="AA3" i="4"/>
  <c r="P2" i="4"/>
  <c r="O2" i="4"/>
  <c r="O3" i="4" s="1"/>
  <c r="Z2" i="4"/>
  <c r="Y2" i="4"/>
  <c r="Y3" i="4" s="1"/>
  <c r="X2" i="4"/>
  <c r="W2" i="4"/>
  <c r="W3" i="4" s="1"/>
  <c r="V2" i="4"/>
  <c r="U2" i="4"/>
  <c r="U3" i="4" s="1"/>
  <c r="T2" i="4"/>
  <c r="S2" i="4"/>
  <c r="S3" i="4" s="1"/>
  <c r="R2" i="4"/>
  <c r="Q2" i="4"/>
  <c r="Q3" i="4" s="1"/>
  <c r="N2" i="4"/>
  <c r="M2" i="4"/>
  <c r="M3" i="4" s="1"/>
  <c r="L2" i="4"/>
  <c r="K2" i="4"/>
  <c r="K3" i="4" s="1"/>
  <c r="J2" i="4"/>
  <c r="I2" i="4"/>
  <c r="I3" i="4" s="1"/>
  <c r="H2" i="4"/>
  <c r="G2" i="4"/>
  <c r="G3" i="4" s="1"/>
  <c r="F2" i="4"/>
  <c r="E2" i="4"/>
  <c r="E3" i="4" s="1"/>
  <c r="D2" i="4"/>
  <c r="C2" i="4"/>
  <c r="C3" i="4" s="1"/>
  <c r="B2" i="4"/>
  <c r="A2" i="4"/>
  <c r="A3" i="4" s="1"/>
  <c r="A1" i="3"/>
  <c r="A22" i="4" l="1"/>
  <c r="A9" i="4"/>
  <c r="F37" i="1"/>
  <c r="F40" i="1" s="1"/>
  <c r="Y3" i="5"/>
  <c r="A6" i="5"/>
  <c r="K37" i="1"/>
  <c r="U3" i="5"/>
  <c r="M3" i="5"/>
  <c r="E3" i="5"/>
  <c r="V3" i="5"/>
  <c r="N3" i="5"/>
  <c r="F3" i="5"/>
  <c r="Q3" i="5"/>
  <c r="I3" i="5"/>
  <c r="A3" i="5"/>
  <c r="R3" i="5"/>
  <c r="J3" i="5"/>
  <c r="B3" i="5"/>
  <c r="W3" i="5"/>
  <c r="S3" i="5"/>
  <c r="O3" i="5"/>
  <c r="K3" i="5"/>
  <c r="G3" i="5"/>
  <c r="C3" i="5"/>
  <c r="X3" i="5"/>
  <c r="T3" i="5"/>
  <c r="P3" i="5"/>
  <c r="L3" i="5"/>
  <c r="H3" i="5"/>
  <c r="D3" i="5"/>
  <c r="E9" i="5"/>
  <c r="B3" i="4"/>
  <c r="D3" i="4"/>
  <c r="F3" i="4"/>
  <c r="H3" i="4"/>
  <c r="J3" i="4"/>
  <c r="L3" i="4"/>
  <c r="N3" i="4"/>
  <c r="R3" i="4"/>
  <c r="T3" i="4"/>
  <c r="V3" i="4"/>
  <c r="X3" i="4"/>
  <c r="Z3" i="4"/>
  <c r="P3" i="4"/>
  <c r="B9" i="4"/>
  <c r="E9" i="4" s="1"/>
  <c r="B6" i="4"/>
  <c r="A22" i="5" l="1"/>
  <c r="C22" i="5" s="1"/>
  <c r="C22" i="4"/>
  <c r="L45" i="1"/>
  <c r="B19" i="5"/>
  <c r="K45" i="1"/>
  <c r="M45" i="1" s="1"/>
  <c r="N45" i="1" s="1"/>
  <c r="B6" i="5"/>
  <c r="E6" i="5" s="1"/>
  <c r="A13" i="5"/>
  <c r="F29" i="1"/>
  <c r="K29" i="1"/>
  <c r="B13" i="4"/>
  <c r="K52" i="1" l="1"/>
  <c r="K51" i="1"/>
  <c r="B16" i="5"/>
  <c r="B13" i="5"/>
  <c r="A16" i="5" s="1"/>
  <c r="C19" i="5" s="1"/>
  <c r="C16" i="4"/>
  <c r="K53" i="1" l="1"/>
  <c r="E13" i="5"/>
  <c r="A13" i="4"/>
  <c r="E13" i="4" s="1"/>
  <c r="A6" i="4"/>
  <c r="E6" i="4" s="1"/>
  <c r="C16" i="5" l="1"/>
  <c r="B16" i="4"/>
  <c r="E16" i="4" l="1"/>
  <c r="C19" i="4"/>
  <c r="E19" i="5"/>
  <c r="E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KINZELMANN Marianne (EMPL)</author>
  </authors>
  <commentList>
    <comment ref="C13" authorId="0" shapeId="0" xr:uid="{00000000-0006-0000-0000-000001000000}">
      <text>
        <r>
          <rPr>
            <b/>
            <sz val="9"/>
            <color indexed="81"/>
            <rFont val="Tahoma"/>
            <family val="2"/>
          </rPr>
          <t>see tab Definitions - type of measures</t>
        </r>
        <r>
          <rPr>
            <sz val="9"/>
            <color indexed="81"/>
            <rFont val="Tahoma"/>
            <family val="2"/>
          </rPr>
          <t xml:space="preserve">
</t>
        </r>
      </text>
    </comment>
  </commentList>
</comments>
</file>

<file path=xl/sharedStrings.xml><?xml version="1.0" encoding="utf-8"?>
<sst xmlns="http://schemas.openxmlformats.org/spreadsheetml/2006/main" count="224" uniqueCount="187">
  <si>
    <t>control activities</t>
  </si>
  <si>
    <t>preparatory</t>
  </si>
  <si>
    <t>information and publicity</t>
  </si>
  <si>
    <t>management</t>
  </si>
  <si>
    <t>Euro</t>
  </si>
  <si>
    <t>Member State:</t>
  </si>
  <si>
    <t>a</t>
  </si>
  <si>
    <t>b</t>
  </si>
  <si>
    <t>Implementation and Financial Plan for a contribution under the EGF</t>
  </si>
  <si>
    <t>c=a*b</t>
  </si>
  <si>
    <t>Actions</t>
  </si>
  <si>
    <t>Under Part A please use a separate line for each separate action</t>
  </si>
  <si>
    <t>Total cost</t>
  </si>
  <si>
    <t>(estimated number)</t>
  </si>
  <si>
    <t>(estimate in Euro)</t>
  </si>
  <si>
    <t>(EGF and national co-financing)</t>
  </si>
  <si>
    <t>(number)</t>
  </si>
  <si>
    <t>(Euro)</t>
  </si>
  <si>
    <t>Numbers of workers assisted</t>
  </si>
  <si>
    <t>Cost per worker assisted</t>
  </si>
  <si>
    <t>B. Activities for implementing the package of personalised services (Art. 3 of the EGF Regulation)</t>
  </si>
  <si>
    <t>Sub-total  Activities for implementing the package of personalised services</t>
  </si>
  <si>
    <t>4 Employment and recruitment incentives</t>
  </si>
  <si>
    <t>6 Direct job creation</t>
  </si>
  <si>
    <t>7 Promotion of entrepreneurship</t>
  </si>
  <si>
    <t>2 Training and re-training</t>
  </si>
  <si>
    <t>3 Job rotation and job sharing</t>
  </si>
  <si>
    <t>5 Supported employment &amp; rehabilitation</t>
  </si>
  <si>
    <t>A2 Training allowances</t>
  </si>
  <si>
    <t>Category 
of measures</t>
  </si>
  <si>
    <t>1 Individual job search assistance, case management and general information services</t>
  </si>
  <si>
    <t>0 Category not defined in the list (please check only if no other category can be used)</t>
  </si>
  <si>
    <t>A5 Other allowances (for specific reasons and/or target groups)</t>
  </si>
  <si>
    <t>EGF contribution paid initially</t>
  </si>
  <si>
    <t>A. Actions (list individual actions planned) 
    (Art. 3 of the EGF Regulation)</t>
  </si>
  <si>
    <r>
      <t>Cost of actions -</t>
    </r>
    <r>
      <rPr>
        <b/>
        <sz val="10"/>
        <color indexed="30"/>
        <rFont val="Arial"/>
        <family val="2"/>
      </rPr>
      <t xml:space="preserve"> Actual Outcome</t>
    </r>
    <r>
      <rPr>
        <b/>
        <sz val="10"/>
        <rFont val="Arial"/>
        <family val="2"/>
      </rPr>
      <t xml:space="preserve">
as reported in the Member State's Final Report</t>
    </r>
  </si>
  <si>
    <t>A1 Job search allowances</t>
  </si>
  <si>
    <t xml:space="preserve">Total no. of workers having benefited from EGF support
(according to Final Report)
</t>
  </si>
  <si>
    <t>Total no. of workers targeted for EGF support
(according to Application/COM Proposal/Financing Decision)</t>
  </si>
  <si>
    <t>Final Budget consumption</t>
  </si>
  <si>
    <t>A3 Mobility allowances</t>
  </si>
  <si>
    <t>A4 Subsistence allowances while in training or in other active labour market measures</t>
  </si>
  <si>
    <r>
      <t xml:space="preserve">Estimated amount in €
ALMP Category 1
Individual case management
</t>
    </r>
    <r>
      <rPr>
        <sz val="10"/>
        <color indexed="56"/>
        <rFont val="Arial"/>
        <family val="2"/>
      </rPr>
      <t>(as to Financing Decision)</t>
    </r>
  </si>
  <si>
    <r>
      <t xml:space="preserve">Estimated no. of workers
ALMP Category 1
Individual case management
</t>
    </r>
    <r>
      <rPr>
        <sz val="10"/>
        <color indexed="56"/>
        <rFont val="Arial"/>
        <family val="2"/>
      </rPr>
      <t>(as to Financing Decision)</t>
    </r>
  </si>
  <si>
    <r>
      <t xml:space="preserve">Estimated amount in €
ALMP Category 2
Training and re-training
</t>
    </r>
    <r>
      <rPr>
        <sz val="10"/>
        <color indexed="56"/>
        <rFont val="Arial"/>
        <family val="2"/>
      </rPr>
      <t>(as to Financing Decision)</t>
    </r>
  </si>
  <si>
    <r>
      <t xml:space="preserve">Estimated no. of workers
ALMP Category 2
Training and re-training
</t>
    </r>
    <r>
      <rPr>
        <sz val="10"/>
        <color indexed="56"/>
        <rFont val="Arial"/>
        <family val="2"/>
      </rPr>
      <t>(as to Financing Decision)</t>
    </r>
  </si>
  <si>
    <r>
      <t xml:space="preserve">Estimated amount in €
ALMP Category 3
Job rotation and job sharing
</t>
    </r>
    <r>
      <rPr>
        <sz val="10"/>
        <color indexed="56"/>
        <rFont val="Arial"/>
        <family val="2"/>
      </rPr>
      <t>(as to Financing Decision)</t>
    </r>
  </si>
  <si>
    <r>
      <t xml:space="preserve">Estimated no. of workers
ALMP Category 3
Job rotation and job sharing
</t>
    </r>
    <r>
      <rPr>
        <sz val="10"/>
        <color indexed="56"/>
        <rFont val="Arial"/>
        <family val="2"/>
      </rPr>
      <t>(as to Financing Decision)</t>
    </r>
  </si>
  <si>
    <r>
      <t xml:space="preserve">Estimated amount in €
ALMP Category 4
Employment and recruitment incentives
</t>
    </r>
    <r>
      <rPr>
        <sz val="10"/>
        <color indexed="56"/>
        <rFont val="Arial"/>
        <family val="2"/>
      </rPr>
      <t>(as to Financing Decision)</t>
    </r>
  </si>
  <si>
    <r>
      <t xml:space="preserve">Estimated no. of workers
ALMP Category 4
Employment and recruitment incentives
</t>
    </r>
    <r>
      <rPr>
        <sz val="10"/>
        <color indexed="56"/>
        <rFont val="Arial"/>
        <family val="2"/>
      </rPr>
      <t>(as to Financing Decision)</t>
    </r>
  </si>
  <si>
    <r>
      <t xml:space="preserve">Estimated amount in €
ALMP Category 5
Supported employment and rehabilitation
</t>
    </r>
    <r>
      <rPr>
        <sz val="10"/>
        <color indexed="56"/>
        <rFont val="Arial"/>
        <family val="2"/>
      </rPr>
      <t>(as to Financing Decision)</t>
    </r>
  </si>
  <si>
    <r>
      <t xml:space="preserve">Estimated no. of workers
ALMP Category 5
Supported employment and rehabilitation
</t>
    </r>
    <r>
      <rPr>
        <sz val="10"/>
        <color indexed="56"/>
        <rFont val="Arial"/>
        <family val="2"/>
      </rPr>
      <t>(as to Financing Decision)</t>
    </r>
  </si>
  <si>
    <r>
      <t xml:space="preserve">Estimated amount in €
ALMP Category 6
Direct job creation
</t>
    </r>
    <r>
      <rPr>
        <sz val="10"/>
        <color indexed="56"/>
        <rFont val="Arial"/>
        <family val="2"/>
      </rPr>
      <t>(as to Financing Decision)</t>
    </r>
  </si>
  <si>
    <r>
      <t xml:space="preserve">Estimated no. of workers
ALMP Category 6
Direct job creation
</t>
    </r>
    <r>
      <rPr>
        <sz val="10"/>
        <color indexed="56"/>
        <rFont val="Arial"/>
        <family val="2"/>
      </rPr>
      <t>(as to Financing Decision)</t>
    </r>
  </si>
  <si>
    <r>
      <t xml:space="preserve">Estimated amount in €
ALMP Category 7
Promotion of entrepreneurship
</t>
    </r>
    <r>
      <rPr>
        <sz val="10"/>
        <color indexed="56"/>
        <rFont val="Arial"/>
        <family val="2"/>
      </rPr>
      <t>(as to Financing Decision)</t>
    </r>
  </si>
  <si>
    <r>
      <t xml:space="preserve">Estimated no. of workers
ALMP Category 7
Promotion of entrepreneurship
</t>
    </r>
    <r>
      <rPr>
        <sz val="10"/>
        <color indexed="56"/>
        <rFont val="Arial"/>
        <family val="2"/>
      </rPr>
      <t>(as to Financing Decision)</t>
    </r>
  </si>
  <si>
    <r>
      <t xml:space="preserve">Estimated amount in €
ALMP Category 0
Other measures
</t>
    </r>
    <r>
      <rPr>
        <sz val="10"/>
        <color indexed="56"/>
        <rFont val="Arial"/>
        <family val="2"/>
      </rPr>
      <t>(as to Financing Decision)</t>
    </r>
  </si>
  <si>
    <r>
      <t xml:space="preserve">Estimated no. of workers
ALMP Category 0
Other measures
</t>
    </r>
    <r>
      <rPr>
        <sz val="10"/>
        <color indexed="56"/>
        <rFont val="Arial"/>
        <family val="2"/>
      </rPr>
      <t>(as to Financing Decision)</t>
    </r>
  </si>
  <si>
    <r>
      <t xml:space="preserve">Estimated amount in €
Category 0.1
Job search allowances
</t>
    </r>
    <r>
      <rPr>
        <sz val="10"/>
        <color indexed="56"/>
        <rFont val="Arial"/>
        <family val="2"/>
      </rPr>
      <t>(as to Financing Decision)</t>
    </r>
  </si>
  <si>
    <r>
      <t xml:space="preserve">Estimated no. of workers
Category 0.1
Job search allowances
</t>
    </r>
    <r>
      <rPr>
        <sz val="10"/>
        <color indexed="56"/>
        <rFont val="Arial"/>
        <family val="2"/>
      </rPr>
      <t>(as to Financing Decision)</t>
    </r>
  </si>
  <si>
    <r>
      <t xml:space="preserve">Estimated amount in €
Category 0.2
Training allowances
</t>
    </r>
    <r>
      <rPr>
        <sz val="10"/>
        <color indexed="56"/>
        <rFont val="Arial"/>
        <family val="2"/>
      </rPr>
      <t>(as to Financing Decision)</t>
    </r>
  </si>
  <si>
    <r>
      <t xml:space="preserve">Estimated no. of workers
Category 0.2
Training allowances
</t>
    </r>
    <r>
      <rPr>
        <sz val="10"/>
        <color indexed="56"/>
        <rFont val="Arial"/>
        <family val="2"/>
      </rPr>
      <t>(as to Financing Decision)</t>
    </r>
  </si>
  <si>
    <r>
      <t xml:space="preserve">Estimated amount in €
Category 0.3
Mobility allowances
</t>
    </r>
    <r>
      <rPr>
        <sz val="10"/>
        <color indexed="56"/>
        <rFont val="Arial"/>
        <family val="2"/>
      </rPr>
      <t>(as to Financing Decision)</t>
    </r>
  </si>
  <si>
    <r>
      <t xml:space="preserve">Estimated no. of workers
Category 0.3
Mobility allowances
</t>
    </r>
    <r>
      <rPr>
        <sz val="10"/>
        <color indexed="56"/>
        <rFont val="Arial"/>
        <family val="2"/>
      </rPr>
      <t>(as to Financing Decision)</t>
    </r>
  </si>
  <si>
    <r>
      <t xml:space="preserve">Estimated amount in €
Category 0.4
Subsistence allowances
</t>
    </r>
    <r>
      <rPr>
        <sz val="10"/>
        <color indexed="56"/>
        <rFont val="Arial"/>
        <family val="2"/>
      </rPr>
      <t>(as to Financing Decision)</t>
    </r>
  </si>
  <si>
    <r>
      <t xml:space="preserve">Estimated no. of workers
Category 0.4
Subsistence allowances
</t>
    </r>
    <r>
      <rPr>
        <sz val="10"/>
        <color indexed="56"/>
        <rFont val="Arial"/>
        <family val="2"/>
      </rPr>
      <t>(as to Financing Decision)</t>
    </r>
  </si>
  <si>
    <r>
      <t xml:space="preserve">Estimated amount in €
Category 0.5
Other allowances
</t>
    </r>
    <r>
      <rPr>
        <sz val="10"/>
        <color indexed="56"/>
        <rFont val="Arial"/>
        <family val="2"/>
      </rPr>
      <t>(as to Financing Decision)</t>
    </r>
  </si>
  <si>
    <r>
      <t xml:space="preserve">Estimated no. of workers
Category 0.5
Other allowances
</t>
    </r>
    <r>
      <rPr>
        <sz val="10"/>
        <color indexed="56"/>
        <rFont val="Arial"/>
        <family val="2"/>
      </rPr>
      <t>(as to Financing Decision)</t>
    </r>
  </si>
  <si>
    <r>
      <t xml:space="preserve">Implementing activities in €
</t>
    </r>
    <r>
      <rPr>
        <sz val="10"/>
        <color indexed="10"/>
        <rFont val="Arial"/>
        <family val="2"/>
      </rPr>
      <t xml:space="preserve">preparatory
</t>
    </r>
    <r>
      <rPr>
        <sz val="10"/>
        <color indexed="56"/>
        <rFont val="Arial"/>
        <family val="2"/>
      </rPr>
      <t>(as to Financing Decision)</t>
    </r>
  </si>
  <si>
    <r>
      <t xml:space="preserve">Implementing activities  in €
</t>
    </r>
    <r>
      <rPr>
        <sz val="10"/>
        <color indexed="10"/>
        <rFont val="Arial"/>
        <family val="2"/>
      </rPr>
      <t xml:space="preserve">management
</t>
    </r>
    <r>
      <rPr>
        <sz val="10"/>
        <color indexed="56"/>
        <rFont val="Arial"/>
        <family val="2"/>
      </rPr>
      <t>(as to Financing Decision)</t>
    </r>
  </si>
  <si>
    <r>
      <t xml:space="preserve">Implementing activities in €
</t>
    </r>
    <r>
      <rPr>
        <sz val="10"/>
        <color indexed="10"/>
        <rFont val="Arial"/>
        <family val="2"/>
      </rPr>
      <t xml:space="preserve">information and publicity
</t>
    </r>
    <r>
      <rPr>
        <sz val="10"/>
        <color indexed="56"/>
        <rFont val="Arial"/>
        <family val="2"/>
      </rPr>
      <t>(as to Financing Decision)</t>
    </r>
  </si>
  <si>
    <r>
      <t xml:space="preserve">Implementing activities in €
</t>
    </r>
    <r>
      <rPr>
        <sz val="10"/>
        <color indexed="10"/>
        <rFont val="Arial"/>
        <family val="2"/>
      </rPr>
      <t xml:space="preserve">control activities
</t>
    </r>
    <r>
      <rPr>
        <sz val="10"/>
        <color indexed="56"/>
        <rFont val="Arial"/>
        <family val="2"/>
      </rPr>
      <t>(as to Financing Decision)</t>
    </r>
  </si>
  <si>
    <r>
      <t xml:space="preserve">Implementing activities in €
 </t>
    </r>
    <r>
      <rPr>
        <sz val="10"/>
        <color indexed="10"/>
        <rFont val="Arial"/>
        <family val="2"/>
      </rPr>
      <t xml:space="preserve">other
</t>
    </r>
    <r>
      <rPr>
        <sz val="10"/>
        <color indexed="56"/>
        <rFont val="Arial"/>
        <family val="2"/>
      </rPr>
      <t>(as to Financing Decision)</t>
    </r>
  </si>
  <si>
    <t>other</t>
  </si>
  <si>
    <t>Sub total actions</t>
  </si>
  <si>
    <t>difference</t>
  </si>
  <si>
    <t>Sub total implem</t>
  </si>
  <si>
    <t>Total cost calculated</t>
  </si>
  <si>
    <t>Sub total actions calculated</t>
  </si>
  <si>
    <t>Sub total implem calculated</t>
  </si>
  <si>
    <t>percentage contribution</t>
  </si>
  <si>
    <t>contrib</t>
  </si>
  <si>
    <t>contrib calculated</t>
  </si>
  <si>
    <r>
      <t xml:space="preserve">Actual amount in €
ALMP Category 1
Individual case management
</t>
    </r>
    <r>
      <rPr>
        <b/>
        <sz val="10"/>
        <color indexed="12"/>
        <rFont val="Arial"/>
        <family val="2"/>
      </rPr>
      <t>(as to Final Report)</t>
    </r>
    <r>
      <rPr>
        <sz val="10"/>
        <rFont val="Arial"/>
        <family val="2"/>
      </rPr>
      <t xml:space="preserve">
</t>
    </r>
  </si>
  <si>
    <r>
      <t xml:space="preserve">Actual no. of workers
ALMP Category 1
Individual case management
</t>
    </r>
    <r>
      <rPr>
        <b/>
        <sz val="10"/>
        <color indexed="12"/>
        <rFont val="Arial"/>
        <family val="2"/>
      </rPr>
      <t>(as to Final Report)</t>
    </r>
  </si>
  <si>
    <r>
      <t xml:space="preserve">Actual amount in €
ALMP Category 2
Training and re-training
</t>
    </r>
    <r>
      <rPr>
        <b/>
        <sz val="10"/>
        <color indexed="12"/>
        <rFont val="Arial"/>
        <family val="2"/>
      </rPr>
      <t>(as to Final Report)</t>
    </r>
  </si>
  <si>
    <r>
      <t xml:space="preserve">Actual no. of workers
ALMP Category 2
Training and re-training
</t>
    </r>
    <r>
      <rPr>
        <b/>
        <sz val="10"/>
        <color indexed="12"/>
        <rFont val="Arial"/>
        <family val="2"/>
      </rPr>
      <t>(as to Final Report)</t>
    </r>
  </si>
  <si>
    <r>
      <t xml:space="preserve">Actual amount in €
ALMP Category 3
Job rotation and job sharing
</t>
    </r>
    <r>
      <rPr>
        <b/>
        <sz val="10"/>
        <color indexed="12"/>
        <rFont val="Arial"/>
        <family val="2"/>
      </rPr>
      <t>(as to Final Report)</t>
    </r>
  </si>
  <si>
    <r>
      <t xml:space="preserve">Actual no. of workers
ALMP Category 3
Job rotation and job sharing
</t>
    </r>
    <r>
      <rPr>
        <b/>
        <sz val="10"/>
        <color indexed="12"/>
        <rFont val="Arial"/>
        <family val="2"/>
      </rPr>
      <t>(as to Final Report)</t>
    </r>
  </si>
  <si>
    <r>
      <t xml:space="preserve">Actual amount in €
ALMP Category 4
Employment and recruitment incentives
</t>
    </r>
    <r>
      <rPr>
        <b/>
        <sz val="10"/>
        <color indexed="12"/>
        <rFont val="Arial"/>
        <family val="2"/>
      </rPr>
      <t>(as to Final Report)</t>
    </r>
  </si>
  <si>
    <r>
      <t xml:space="preserve">Actual no. of workers
ALMP Category 4
Employment and recruitment incentives
</t>
    </r>
    <r>
      <rPr>
        <b/>
        <sz val="10"/>
        <color indexed="12"/>
        <rFont val="Arial"/>
        <family val="2"/>
      </rPr>
      <t>(as to Final Report)</t>
    </r>
  </si>
  <si>
    <r>
      <t xml:space="preserve">Actual amount in €
ALMP Category 5
Supported employment and rehabilitation
</t>
    </r>
    <r>
      <rPr>
        <b/>
        <sz val="10"/>
        <color indexed="12"/>
        <rFont val="Arial"/>
        <family val="2"/>
      </rPr>
      <t>(as to Final Report)</t>
    </r>
  </si>
  <si>
    <r>
      <t xml:space="preserve">Actual no. of workers
ALMP Category 5
Supported employment and rehabilitation
</t>
    </r>
    <r>
      <rPr>
        <b/>
        <sz val="10"/>
        <color indexed="12"/>
        <rFont val="Arial"/>
        <family val="2"/>
      </rPr>
      <t>(as to Final Report)</t>
    </r>
  </si>
  <si>
    <r>
      <t xml:space="preserve">Actual amount in €
ALMP Category 6
Direct job creation
</t>
    </r>
    <r>
      <rPr>
        <b/>
        <sz val="10"/>
        <color indexed="12"/>
        <rFont val="Arial"/>
        <family val="2"/>
      </rPr>
      <t>(as to Final Report)</t>
    </r>
  </si>
  <si>
    <r>
      <t xml:space="preserve">Actual no. of workers
ALMP Category 6
Direct job creation
</t>
    </r>
    <r>
      <rPr>
        <b/>
        <sz val="10"/>
        <color indexed="12"/>
        <rFont val="Arial"/>
        <family val="2"/>
      </rPr>
      <t>(as to Final Report)</t>
    </r>
  </si>
  <si>
    <r>
      <t xml:space="preserve">Actual amount in €
ALMP Category 7
Promotion of entrepreneurship
</t>
    </r>
    <r>
      <rPr>
        <b/>
        <sz val="10"/>
        <color indexed="12"/>
        <rFont val="Arial"/>
        <family val="2"/>
      </rPr>
      <t>(as to Final Report)</t>
    </r>
  </si>
  <si>
    <r>
      <t xml:space="preserve">Actual no. of workers
ALMP Category 7
Promotion of entrepreneurship
</t>
    </r>
    <r>
      <rPr>
        <b/>
        <sz val="10"/>
        <color indexed="12"/>
        <rFont val="Arial"/>
        <family val="2"/>
      </rPr>
      <t>(as to Final Report)</t>
    </r>
  </si>
  <si>
    <r>
      <t xml:space="preserve">Actual amount in €
ALMP Category 0
Other measures
</t>
    </r>
    <r>
      <rPr>
        <b/>
        <sz val="10"/>
        <color indexed="12"/>
        <rFont val="Arial"/>
        <family val="2"/>
      </rPr>
      <t>(as to Final Report)</t>
    </r>
  </si>
  <si>
    <r>
      <t xml:space="preserve">Actual no. of workers
ALMP Category 0
Other measures
</t>
    </r>
    <r>
      <rPr>
        <b/>
        <sz val="10"/>
        <color indexed="12"/>
        <rFont val="Arial"/>
        <family val="2"/>
      </rPr>
      <t>(as to Final Report)</t>
    </r>
  </si>
  <si>
    <r>
      <t xml:space="preserve">Actual amount in €
Category 0.1
Job search allowances
</t>
    </r>
    <r>
      <rPr>
        <b/>
        <sz val="10"/>
        <color indexed="12"/>
        <rFont val="Arial"/>
        <family val="2"/>
      </rPr>
      <t>(as to Final Report)</t>
    </r>
  </si>
  <si>
    <r>
      <t xml:space="preserve">Actual no. of workers
Category 0.1
Job search allowances
</t>
    </r>
    <r>
      <rPr>
        <b/>
        <sz val="10"/>
        <color indexed="12"/>
        <rFont val="Arial"/>
        <family val="2"/>
      </rPr>
      <t>(as to Final Report)</t>
    </r>
  </si>
  <si>
    <r>
      <t xml:space="preserve">Actual amount in €
Category 0.2
Training allowances
</t>
    </r>
    <r>
      <rPr>
        <b/>
        <sz val="10"/>
        <color indexed="12"/>
        <rFont val="Arial"/>
        <family val="2"/>
      </rPr>
      <t>(as to Final Report)</t>
    </r>
  </si>
  <si>
    <r>
      <t xml:space="preserve">Actual no. of workers
Category 0.2
Training allowances
</t>
    </r>
    <r>
      <rPr>
        <b/>
        <sz val="10"/>
        <color indexed="12"/>
        <rFont val="Arial"/>
        <family val="2"/>
      </rPr>
      <t>(as to Final Report)</t>
    </r>
  </si>
  <si>
    <r>
      <t xml:space="preserve">Actual amount in €
Category 0.3
Mobility allowances
</t>
    </r>
    <r>
      <rPr>
        <b/>
        <sz val="10"/>
        <color indexed="12"/>
        <rFont val="Arial"/>
        <family val="2"/>
      </rPr>
      <t>(as to Final Report)</t>
    </r>
  </si>
  <si>
    <r>
      <t xml:space="preserve">Actual no. of workers
Category 0.3
Mobility allowances
</t>
    </r>
    <r>
      <rPr>
        <b/>
        <sz val="10"/>
        <color indexed="12"/>
        <rFont val="Arial"/>
        <family val="2"/>
      </rPr>
      <t>(as to Final Report)</t>
    </r>
  </si>
  <si>
    <r>
      <t xml:space="preserve">Actual amount in €
Category 0.4
Subsistence allowances
</t>
    </r>
    <r>
      <rPr>
        <b/>
        <sz val="10"/>
        <color indexed="12"/>
        <rFont val="Arial"/>
        <family val="2"/>
      </rPr>
      <t>(as to Final Report)</t>
    </r>
  </si>
  <si>
    <r>
      <t xml:space="preserve">Actual no. of workers
Category 0.4
Subsistence allowances
</t>
    </r>
    <r>
      <rPr>
        <b/>
        <sz val="10"/>
        <color indexed="12"/>
        <rFont val="Arial"/>
        <family val="2"/>
      </rPr>
      <t>(as to Final Report)</t>
    </r>
  </si>
  <si>
    <r>
      <t xml:space="preserve">Actual amount in €
Category 0.5
Other allowances
</t>
    </r>
    <r>
      <rPr>
        <b/>
        <sz val="10"/>
        <color indexed="12"/>
        <rFont val="Arial"/>
        <family val="2"/>
      </rPr>
      <t>(as to Final Report)</t>
    </r>
  </si>
  <si>
    <r>
      <t xml:space="preserve">Actual no. of workers
Category 0.5
Other allowances
</t>
    </r>
    <r>
      <rPr>
        <b/>
        <sz val="10"/>
        <color indexed="12"/>
        <rFont val="Arial"/>
        <family val="2"/>
      </rPr>
      <t>(as to Final Report)</t>
    </r>
  </si>
  <si>
    <r>
      <t xml:space="preserve">Implementing activities </t>
    </r>
    <r>
      <rPr>
        <sz val="10"/>
        <color indexed="10"/>
        <rFont val="Arial"/>
        <family val="2"/>
      </rPr>
      <t>preparatory</t>
    </r>
    <r>
      <rPr>
        <sz val="10"/>
        <rFont val="Arial"/>
        <family val="2"/>
      </rPr>
      <t xml:space="preserve">
</t>
    </r>
    <r>
      <rPr>
        <sz val="10"/>
        <color indexed="12"/>
        <rFont val="Arial"/>
        <family val="2"/>
      </rPr>
      <t>(</t>
    </r>
    <r>
      <rPr>
        <b/>
        <sz val="10"/>
        <color indexed="12"/>
        <rFont val="Arial"/>
        <family val="2"/>
      </rPr>
      <t>as to Final Report</t>
    </r>
    <r>
      <rPr>
        <sz val="10"/>
        <color indexed="12"/>
        <rFont val="Arial"/>
        <family val="2"/>
      </rPr>
      <t>)</t>
    </r>
  </si>
  <si>
    <r>
      <t xml:space="preserve">Implementing activities </t>
    </r>
    <r>
      <rPr>
        <sz val="10"/>
        <color indexed="10"/>
        <rFont val="Arial"/>
        <family val="2"/>
      </rPr>
      <t>management</t>
    </r>
    <r>
      <rPr>
        <sz val="10"/>
        <rFont val="Arial"/>
        <family val="2"/>
      </rPr>
      <t xml:space="preserve">
</t>
    </r>
    <r>
      <rPr>
        <b/>
        <sz val="10"/>
        <color indexed="12"/>
        <rFont val="Arial"/>
        <family val="2"/>
      </rPr>
      <t>(as to Final Report</t>
    </r>
    <r>
      <rPr>
        <sz val="10"/>
        <color indexed="12"/>
        <rFont val="Arial"/>
        <family val="2"/>
      </rPr>
      <t>)</t>
    </r>
  </si>
  <si>
    <r>
      <t xml:space="preserve">Implementing activities
</t>
    </r>
    <r>
      <rPr>
        <sz val="10"/>
        <color indexed="10"/>
        <rFont val="Arial"/>
        <family val="2"/>
      </rPr>
      <t>information and publicity</t>
    </r>
    <r>
      <rPr>
        <sz val="10"/>
        <rFont val="Arial"/>
        <family val="2"/>
      </rPr>
      <t xml:space="preserve">
</t>
    </r>
    <r>
      <rPr>
        <sz val="10"/>
        <color indexed="12"/>
        <rFont val="Arial"/>
        <family val="2"/>
      </rPr>
      <t>(</t>
    </r>
    <r>
      <rPr>
        <b/>
        <sz val="10"/>
        <color indexed="12"/>
        <rFont val="Arial"/>
        <family val="2"/>
      </rPr>
      <t>as to Final Report</t>
    </r>
    <r>
      <rPr>
        <sz val="10"/>
        <color indexed="12"/>
        <rFont val="Arial"/>
        <family val="2"/>
      </rPr>
      <t>)</t>
    </r>
    <r>
      <rPr>
        <sz val="10"/>
        <rFont val="Arial"/>
        <family val="2"/>
      </rPr>
      <t xml:space="preserve">
</t>
    </r>
  </si>
  <si>
    <r>
      <t xml:space="preserve">Implementing activities
</t>
    </r>
    <r>
      <rPr>
        <sz val="10"/>
        <color indexed="10"/>
        <rFont val="Arial"/>
        <family val="2"/>
      </rPr>
      <t>control activities</t>
    </r>
    <r>
      <rPr>
        <sz val="10"/>
        <rFont val="Arial"/>
        <family val="2"/>
      </rPr>
      <t xml:space="preserve">
</t>
    </r>
    <r>
      <rPr>
        <sz val="10"/>
        <color indexed="12"/>
        <rFont val="Arial"/>
        <family val="2"/>
      </rPr>
      <t>(</t>
    </r>
    <r>
      <rPr>
        <b/>
        <sz val="10"/>
        <color indexed="12"/>
        <rFont val="Arial"/>
        <family val="2"/>
      </rPr>
      <t>as to Final Report</t>
    </r>
    <r>
      <rPr>
        <sz val="10"/>
        <color indexed="12"/>
        <rFont val="Arial"/>
        <family val="2"/>
      </rPr>
      <t>)</t>
    </r>
  </si>
  <si>
    <r>
      <t xml:space="preserve">Implementing activities
 </t>
    </r>
    <r>
      <rPr>
        <sz val="10"/>
        <color indexed="10"/>
        <rFont val="Arial"/>
        <family val="2"/>
      </rPr>
      <t>other</t>
    </r>
    <r>
      <rPr>
        <sz val="10"/>
        <rFont val="Arial"/>
        <family val="2"/>
      </rPr>
      <t xml:space="preserve">
</t>
    </r>
    <r>
      <rPr>
        <b/>
        <sz val="10"/>
        <color indexed="12"/>
        <rFont val="Arial"/>
        <family val="2"/>
      </rPr>
      <t>(as to Final Report</t>
    </r>
    <r>
      <rPr>
        <sz val="10"/>
        <color indexed="12"/>
        <rFont val="Arial"/>
        <family val="2"/>
      </rPr>
      <t>)</t>
    </r>
  </si>
  <si>
    <t>Actual Sub total actions</t>
  </si>
  <si>
    <t>Actual Sub total implem</t>
  </si>
  <si>
    <t>Actual Sub total implem calculated</t>
  </si>
  <si>
    <t>Actual Total cost</t>
  </si>
  <si>
    <t>Actual Total cost calculated</t>
  </si>
  <si>
    <t>Budg consum.</t>
  </si>
  <si>
    <t>Budg consum calculated</t>
  </si>
  <si>
    <t>Actual Sub total actions calculated</t>
  </si>
  <si>
    <t>Share actual expenditure</t>
  </si>
  <si>
    <t>EGF actual expenditure</t>
  </si>
  <si>
    <t>EGF actual expenditure calculated</t>
  </si>
  <si>
    <t>Major categories of measures co-financed by the EGF</t>
  </si>
  <si>
    <t>(categories and definitions compiled on the basis of the Eurostat methodology described in</t>
  </si>
  <si>
    <t>Labour market policy database — Methodology — Revision of June 2006</t>
  </si>
  <si>
    <t>http://epp.eurostat.ec.europa.eu/cache/ITY_OFFPUB/KS-BF-06-003/EN/KS-BF-06-003-EN.PDF</t>
  </si>
  <si>
    <t>Definition of major categories, based on Eurostat's  Labour market policy database — Methodology — Revision of June 2006</t>
  </si>
  <si>
    <t>Intensive, personalised job search and re-integration assistance, such as counselling, career guidance, skills certification, personalised action plans, market prospection and job matching etc; open information services for jobseekers</t>
  </si>
  <si>
    <t>Training and re-training: institutional training (school, training centre or similar); vocational training; supervised workplace training; apprenticeship schemes</t>
  </si>
  <si>
    <t>Job rotation and job sharing: measures that facilitate the insertion of an unemployed person into a work placement by substituting hours worked by an existing employee</t>
  </si>
  <si>
    <t xml:space="preserve">     - Job rotation = full substitution of an employee by an unemployed person for a fixed period while existing employee is given 
       complete leave from her/his normal professional activities  (e.g for maternity leave, continued training etc.)</t>
  </si>
  <si>
    <t xml:space="preserve">     - Job sharing  = partial substitution of an employee by an unemployed person while existing employee is compensated for 
       reducing working hours that are filled by the unemployed person</t>
  </si>
  <si>
    <r>
      <t>Employment and recruitment incentives: measures that facilitate the recruitment of unemployed persons</t>
    </r>
    <r>
      <rPr>
        <u/>
        <sz val="11"/>
        <color indexed="12"/>
        <rFont val="Times New Roman"/>
        <family val="1"/>
      </rPr>
      <t/>
    </r>
  </si>
  <si>
    <t xml:space="preserve">     - Employment incentives = subsidies for open market jobs contributing to the labour costs of the person employed</t>
  </si>
  <si>
    <t xml:space="preserve">     - Recruitment incentives = measures providing incentives for the creation and take-up of new jobs or which promote opportunities 
       for improving employability through work experience (payable for a limited period only) e.g. back-to-work bonus for the 
       unemployed; incentives for the employer to take on workers with special conditions (such as disabled workers) etc.</t>
  </si>
  <si>
    <t>Supported employment &amp; rehabilitation: measures that aim to promote the labour market integration of persons with reduced working
capacity through supported employment and rehabilitation</t>
  </si>
  <si>
    <t xml:space="preserve">     - Supported employment = subsidies for the employment of persons with a permanently (or long-term) reduced working capacity</t>
  </si>
  <si>
    <t>Direct job creation: measures that create additional jobs, usually of community benefit or socially useful, in order to find employment for the long-term unemployed or persons otherwise difficult to place. Subsidies for temporary, non-market jobs which would not exist or be created without public intervention (i.e. the jobs are additional to normal market demand). The jobs are created in order to provide an opportunity for persons to maintain an ability to work, to improve skills and generally increase employability.</t>
  </si>
  <si>
    <t>Promotion of entrepreneurship: measures to encourage the unemployed to start their own business or to become self-employed. 
Assistance may take the form of entrepreneurship training, business advice, direct cash benefits related to the start-up initiatives or indirect support including loans, provision of facilities, etc.</t>
  </si>
  <si>
    <t>A1</t>
  </si>
  <si>
    <r>
      <t xml:space="preserve">special time-limited measure: </t>
    </r>
    <r>
      <rPr>
        <b/>
        <sz val="11"/>
        <rFont val="Times New Roman"/>
        <family val="1"/>
      </rPr>
      <t xml:space="preserve">job-search allowances
</t>
    </r>
    <r>
      <rPr>
        <sz val="11"/>
        <rFont val="Times New Roman"/>
        <family val="1"/>
      </rPr>
      <t>only for the time during which the beneficiary participates in the active job-search measures contained in the EGF coordinated package (eligibility conditional upon the beneficiary's full-time participation in the active job-search measures)</t>
    </r>
  </si>
  <si>
    <t>A2</t>
  </si>
  <si>
    <r>
      <t xml:space="preserve">special time-limited measure: </t>
    </r>
    <r>
      <rPr>
        <b/>
        <sz val="11"/>
        <rFont val="Times New Roman"/>
        <family val="1"/>
      </rPr>
      <t xml:space="preserve">training allowances
</t>
    </r>
    <r>
      <rPr>
        <sz val="11"/>
        <rFont val="Times New Roman"/>
        <family val="1"/>
      </rPr>
      <t>only for the time during which the beneficiary participates in the active training measures contained in the EGF coordinated package (eligibility conditional upon the beneficiary's full-time participation in the active training measures)</t>
    </r>
  </si>
  <si>
    <t>A3</t>
  </si>
  <si>
    <r>
      <t xml:space="preserve">special time-limited measure: </t>
    </r>
    <r>
      <rPr>
        <b/>
        <sz val="11"/>
        <rFont val="Times New Roman"/>
        <family val="1"/>
      </rPr>
      <t>mobility allowances</t>
    </r>
    <r>
      <rPr>
        <sz val="11"/>
        <rFont val="Times New Roman"/>
        <family val="1"/>
      </rPr>
      <t xml:space="preserve"> (geographic mobility or job mobility)
only for the time during which the beneficiary participates in the active labour market policy measures contained in the EGF coordinated package (eligibility conditional upon the beneficiary's full-time participation in the active LMP measures)</t>
    </r>
  </si>
  <si>
    <t>A4</t>
  </si>
  <si>
    <r>
      <t xml:space="preserve">special time-limited measure: </t>
    </r>
    <r>
      <rPr>
        <b/>
        <sz val="11"/>
        <rFont val="Times New Roman"/>
        <family val="1"/>
      </rPr>
      <t xml:space="preserve">subsistence allowances
</t>
    </r>
    <r>
      <rPr>
        <sz val="11"/>
        <rFont val="Times New Roman"/>
        <family val="1"/>
      </rPr>
      <t>only for the time during which the beneficiary participates in the training or other active labour market policy measures contained in the EGF coordinated package (eligibility conditional upon the beneficiary's full-time participation in the active LMP measures)</t>
    </r>
  </si>
  <si>
    <t>A5</t>
  </si>
  <si>
    <t>Category not defined in the list</t>
  </si>
  <si>
    <t xml:space="preserve">    -  Rehabilitation = measures providing vocational rehabilitation for persons with a reduced working capacity (temporary or
       permanent) and which help participants adjust to their disability or condition and develop competencies that prepare them to move on to work or regular training.</t>
  </si>
  <si>
    <r>
      <t xml:space="preserve">special time-limited measure: </t>
    </r>
    <r>
      <rPr>
        <b/>
        <sz val="11"/>
        <rFont val="Times New Roman"/>
        <family val="1"/>
      </rPr>
      <t xml:space="preserve">other allowances </t>
    </r>
    <r>
      <rPr>
        <sz val="11"/>
        <rFont val="Times New Roman"/>
        <family val="1"/>
      </rPr>
      <t>(for specific reasons and/or target groups)</t>
    </r>
    <r>
      <rPr>
        <b/>
        <sz val="11"/>
        <rFont val="Times New Roman"/>
        <family val="1"/>
      </rPr>
      <t xml:space="preserve">
</t>
    </r>
    <r>
      <rPr>
        <sz val="11"/>
        <rFont val="Times New Roman"/>
        <family val="1"/>
      </rPr>
      <t>only for the time during which the beneficiary participates in the training or other active labour market policy measures contained in the EGF coordinated package (eligibility conditional upon the beneficiary's full-time participation in the active LMP measures)</t>
    </r>
  </si>
  <si>
    <t>contrib calculated rounded down</t>
  </si>
  <si>
    <t>Balance of EGF funding unspent</t>
  </si>
  <si>
    <t>Certified actual expenditure (final report)</t>
  </si>
  <si>
    <t>Eligible actual expenditure</t>
  </si>
  <si>
    <t>TOTAL ESTIMATED COST</t>
  </si>
  <si>
    <t xml:space="preserve">Certified EGF share of eligible actual expenditure </t>
  </si>
  <si>
    <t>of  TOTAL ESTIMATED COST</t>
  </si>
  <si>
    <t>Numbers of workers targeted</t>
  </si>
  <si>
    <t>Cost per worker targeted</t>
  </si>
  <si>
    <t>Reimbursement of unspent EGF funding:</t>
  </si>
  <si>
    <t>EGF application:</t>
  </si>
  <si>
    <r>
      <t xml:space="preserve"> </t>
    </r>
    <r>
      <rPr>
        <b/>
        <i/>
        <sz val="10"/>
        <rFont val="Arial"/>
        <family val="2"/>
      </rPr>
      <t>(**)</t>
    </r>
    <r>
      <rPr>
        <i/>
        <sz val="10"/>
        <rFont val="Arial"/>
        <family val="2"/>
      </rPr>
      <t xml:space="preserve">
</t>
    </r>
  </si>
  <si>
    <t>(**)   cannot be higher than TOTAL ESTIMATED COST</t>
  </si>
  <si>
    <t xml:space="preserve"> (*)</t>
  </si>
  <si>
    <t xml:space="preserve"> (***)</t>
  </si>
  <si>
    <t>(***)  cents rounded down  (to be noted: amount cannot be higher than EGF contribution paid initially)</t>
  </si>
  <si>
    <t xml:space="preserve">       -  Employment incentives for the worker  if s/he accepts a new job under less favourable conditions
           e.g.  Aktivierungsprämie  (single payment) in the German context</t>
  </si>
  <si>
    <t>Sub-total Actions</t>
  </si>
  <si>
    <t>Yes / No</t>
  </si>
  <si>
    <t>(date)</t>
  </si>
  <si>
    <r>
      <t xml:space="preserve">Has the Member State communicated re-allocations of funds to the Commission during implementation (February 2012 FAQ, point 7.15) </t>
    </r>
    <r>
      <rPr>
        <vertAlign val="superscript"/>
        <sz val="9"/>
        <rFont val="Arial"/>
        <family val="2"/>
      </rPr>
      <t xml:space="preserve">1) </t>
    </r>
    <r>
      <rPr>
        <sz val="9"/>
        <rFont val="Arial"/>
        <family val="2"/>
      </rPr>
      <t xml:space="preserve">?  </t>
    </r>
  </si>
  <si>
    <r>
      <t xml:space="preserve">Cost of actions - </t>
    </r>
    <r>
      <rPr>
        <b/>
        <sz val="10"/>
        <color indexed="30"/>
        <rFont val="Arial"/>
        <family val="2"/>
      </rPr>
      <t xml:space="preserve">Estimated Budget 
</t>
    </r>
    <r>
      <rPr>
        <b/>
        <sz val="10"/>
        <rFont val="Arial"/>
        <family val="2"/>
      </rPr>
      <t xml:space="preserve">as described in the MS application and the Commission proposal, and </t>
    </r>
    <r>
      <rPr>
        <b/>
        <u/>
        <sz val="10"/>
        <rFont val="Arial"/>
        <family val="2"/>
      </rPr>
      <t>as accepted through the</t>
    </r>
    <r>
      <rPr>
        <b/>
        <sz val="10"/>
        <rFont val="Arial"/>
        <family val="2"/>
      </rPr>
      <t xml:space="preserve">
</t>
    </r>
    <r>
      <rPr>
        <b/>
        <u/>
        <sz val="10"/>
        <rFont val="Arial"/>
        <family val="2"/>
      </rPr>
      <t>Financing Decision allocating the EGF contribution</t>
    </r>
    <r>
      <rPr>
        <b/>
        <sz val="10"/>
        <rFont val="Arial"/>
        <family val="2"/>
      </rPr>
      <t xml:space="preserve">
</t>
    </r>
    <r>
      <rPr>
        <sz val="8"/>
        <rFont val="Arial"/>
        <family val="2"/>
      </rPr>
      <t/>
    </r>
  </si>
  <si>
    <t>1)     The Commission takes into account the re-allocations of funds  communicated by the Member State to
         the Commission during implementation, but these will not be recorded in the EGF database.</t>
  </si>
  <si>
    <t>The cells shaded in green should be completed (to navigate, you can use the 'tab' key ).</t>
  </si>
  <si>
    <t>% of allowances on actions</t>
  </si>
  <si>
    <t>total of allowances</t>
  </si>
  <si>
    <t>total of actual allowances</t>
  </si>
  <si>
    <t>% of actual allowances on actions</t>
  </si>
  <si>
    <t>----------- Please select one of the categories in the drop down list</t>
  </si>
  <si>
    <t>(*)     rounded down to full EUR</t>
  </si>
  <si>
    <t>EGF/20XX/XXX    (name)</t>
  </si>
  <si>
    <t>Balance unspent EGF funds</t>
  </si>
  <si>
    <t>template version 22/08/2013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</si>
</sst>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quot;€&quot;\ * #,##0.00_ ;_ &quot;€&quot;\ * \-#,##0.00_ ;_ &quot;€&quot;\ * &quot;-&quot;??_ ;_ @_ "/>
    <numFmt numFmtId="165" formatCode="_-* #,##0.00\ _€_-;\-* #,##0.00\ _€_-;_-* &quot;-&quot;??\ _€_-;_-@_-"/>
    <numFmt numFmtId="166" formatCode="0.0%"/>
    <numFmt numFmtId="167" formatCode="#,##0_ ;\-#,##0\ "/>
  </numFmts>
  <fonts count="56" x14ac:knownFonts="1">
    <font>
      <sz val="10"/>
      <name val="Arial"/>
    </font>
    <font>
      <sz val="10"/>
      <name val="Arial"/>
      <family val="2"/>
    </font>
    <font>
      <b/>
      <sz val="10"/>
      <name val="Arial"/>
      <family val="2"/>
    </font>
    <font>
      <b/>
      <sz val="16"/>
      <name val="Arial"/>
      <family val="2"/>
    </font>
    <font>
      <sz val="8"/>
      <name val="Arial"/>
      <family val="2"/>
    </font>
    <font>
      <sz val="10"/>
      <name val="Arial"/>
      <family val="2"/>
    </font>
    <font>
      <b/>
      <sz val="14"/>
      <color indexed="10"/>
      <name val="Arial"/>
      <family val="2"/>
    </font>
    <font>
      <b/>
      <sz val="12"/>
      <name val="Arial"/>
      <family val="2"/>
    </font>
    <font>
      <sz val="12"/>
      <name val="Arial"/>
      <family val="2"/>
    </font>
    <font>
      <b/>
      <sz val="9"/>
      <name val="Arial"/>
      <family val="2"/>
    </font>
    <font>
      <i/>
      <sz val="11"/>
      <name val="Arial"/>
      <family val="2"/>
    </font>
    <font>
      <b/>
      <sz val="14"/>
      <name val="Arial"/>
      <family val="2"/>
    </font>
    <font>
      <sz val="10"/>
      <color indexed="10"/>
      <name val="Arial"/>
      <family val="2"/>
    </font>
    <font>
      <sz val="10"/>
      <color indexed="12"/>
      <name val="Arial"/>
      <family val="2"/>
    </font>
    <font>
      <b/>
      <sz val="11"/>
      <name val="Arial"/>
      <family val="2"/>
    </font>
    <font>
      <sz val="10"/>
      <color indexed="9"/>
      <name val="Arial"/>
      <family val="2"/>
    </font>
    <font>
      <b/>
      <sz val="10"/>
      <color indexed="30"/>
      <name val="Arial"/>
      <family val="2"/>
    </font>
    <font>
      <sz val="11"/>
      <color theme="1"/>
      <name val="Calibri"/>
      <family val="2"/>
      <scheme val="minor"/>
    </font>
    <font>
      <b/>
      <sz val="11"/>
      <color theme="0"/>
      <name val="Calibri"/>
      <family val="2"/>
      <scheme val="minor"/>
    </font>
    <font>
      <sz val="11"/>
      <color rgb="FF006100"/>
      <name val="Calibri"/>
      <family val="2"/>
      <scheme val="minor"/>
    </font>
    <font>
      <b/>
      <sz val="10"/>
      <color rgb="FFFF0000"/>
      <name val="Arial"/>
      <family val="2"/>
    </font>
    <font>
      <sz val="10"/>
      <color rgb="FFFF0000"/>
      <name val="Arial"/>
      <family val="2"/>
    </font>
    <font>
      <sz val="10"/>
      <color rgb="FFC00000"/>
      <name val="Arial"/>
      <family val="2"/>
    </font>
    <font>
      <b/>
      <sz val="10"/>
      <color rgb="FFC00000"/>
      <name val="Arial"/>
      <family val="2"/>
    </font>
    <font>
      <sz val="10"/>
      <color indexed="56"/>
      <name val="Arial"/>
      <family val="2"/>
    </font>
    <font>
      <b/>
      <sz val="10"/>
      <color indexed="12"/>
      <name val="Arial"/>
      <family val="2"/>
    </font>
    <font>
      <b/>
      <sz val="24"/>
      <color rgb="FF006100"/>
      <name val="Calibri"/>
      <family val="2"/>
      <scheme val="minor"/>
    </font>
    <font>
      <sz val="14"/>
      <name val="Times New Roman"/>
      <family val="1"/>
    </font>
    <font>
      <sz val="12"/>
      <name val="Times New Roman"/>
      <family val="1"/>
    </font>
    <font>
      <i/>
      <sz val="12"/>
      <name val="Times New Roman"/>
      <family val="1"/>
    </font>
    <font>
      <u/>
      <sz val="10"/>
      <color indexed="12"/>
      <name val="Arial"/>
      <family val="2"/>
    </font>
    <font>
      <b/>
      <sz val="12"/>
      <name val="Times New Roman"/>
      <family val="1"/>
    </font>
    <font>
      <b/>
      <sz val="11"/>
      <name val="Times New Roman"/>
      <family val="1"/>
    </font>
    <font>
      <sz val="11"/>
      <name val="Times New Roman"/>
      <family val="1"/>
    </font>
    <font>
      <u/>
      <sz val="11"/>
      <color indexed="12"/>
      <name val="Times New Roman"/>
      <family val="1"/>
    </font>
    <font>
      <sz val="10"/>
      <color rgb="FF0000FF"/>
      <name val="Arial"/>
      <family val="2"/>
    </font>
    <font>
      <sz val="9"/>
      <color indexed="81"/>
      <name val="Tahoma"/>
      <family val="2"/>
    </font>
    <font>
      <b/>
      <sz val="9"/>
      <color indexed="81"/>
      <name val="Tahoma"/>
      <family val="2"/>
    </font>
    <font>
      <b/>
      <sz val="11"/>
      <color rgb="FFFF0000"/>
      <name val="Arial"/>
      <family val="2"/>
    </font>
    <font>
      <b/>
      <sz val="11"/>
      <color rgb="FF006100"/>
      <name val="Arial"/>
      <family val="2"/>
    </font>
    <font>
      <b/>
      <sz val="11"/>
      <color theme="0"/>
      <name val="Arial"/>
      <family val="2"/>
    </font>
    <font>
      <b/>
      <i/>
      <sz val="10"/>
      <name val="Arial"/>
      <family val="2"/>
    </font>
    <font>
      <i/>
      <sz val="10"/>
      <name val="Arial"/>
      <family val="2"/>
    </font>
    <font>
      <sz val="11"/>
      <color rgb="FFC00000"/>
      <name val="Cambria"/>
      <family val="1"/>
    </font>
    <font>
      <sz val="10"/>
      <color rgb="FFC00000"/>
      <name val="Cambria"/>
      <family val="1"/>
    </font>
    <font>
      <sz val="9"/>
      <name val="Arial"/>
      <family val="2"/>
    </font>
    <font>
      <vertAlign val="superscript"/>
      <sz val="9"/>
      <name val="Arial"/>
      <family val="2"/>
    </font>
    <font>
      <b/>
      <u/>
      <sz val="10"/>
      <name val="Arial"/>
      <family val="2"/>
    </font>
    <font>
      <b/>
      <sz val="12"/>
      <color rgb="FF006100"/>
      <name val="Calibri"/>
      <family val="2"/>
      <scheme val="minor"/>
    </font>
    <font>
      <b/>
      <i/>
      <sz val="10"/>
      <color rgb="FFFF0000"/>
      <name val="Arial"/>
      <family val="2"/>
    </font>
    <font>
      <b/>
      <sz val="11"/>
      <color theme="0" tint="-0.34998626667073579"/>
      <name val="Calibri"/>
      <family val="2"/>
      <scheme val="minor"/>
    </font>
    <font>
      <i/>
      <sz val="10"/>
      <color rgb="FF76933C"/>
      <name val="Arial"/>
      <family val="2"/>
    </font>
    <font>
      <sz val="11"/>
      <color rgb="FF9C6500"/>
      <name val="Calibri"/>
      <family val="2"/>
      <scheme val="minor"/>
    </font>
    <font>
      <sz val="11"/>
      <color rgb="FF9C0006"/>
      <name val="Calibri"/>
      <family val="2"/>
      <scheme val="minor"/>
    </font>
    <font>
      <b/>
      <sz val="9"/>
      <color rgb="FFFF0000"/>
      <name val="Arial"/>
      <family val="2"/>
    </font>
    <font>
      <b/>
      <sz val="8"/>
      <color rgb="FFFF0000"/>
      <name val="Arial"/>
      <family val="2"/>
    </font>
  </fonts>
  <fills count="18">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10"/>
        <bgColor indexed="64"/>
      </patternFill>
    </fill>
    <fill>
      <patternFill patternType="solid">
        <fgColor rgb="FFA5A5A5"/>
      </patternFill>
    </fill>
    <fill>
      <patternFill patternType="solid">
        <fgColor rgb="FFC6EFCE"/>
      </patternFill>
    </fill>
    <fill>
      <patternFill patternType="solid">
        <fgColor indexed="49"/>
        <bgColor indexed="64"/>
      </patternFill>
    </fill>
    <fill>
      <patternFill patternType="solid">
        <fgColor theme="0"/>
        <bgColor indexed="64"/>
      </patternFill>
    </fill>
    <fill>
      <patternFill patternType="solid">
        <fgColor rgb="FFFF6600"/>
        <bgColor indexed="64"/>
      </patternFill>
    </fill>
    <fill>
      <patternFill patternType="solid">
        <fgColor theme="9" tint="0.59999389629810485"/>
        <bgColor indexed="64"/>
      </patternFill>
    </fill>
    <fill>
      <patternFill patternType="solid">
        <fgColor rgb="FFEFE7E9"/>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rgb="FFB0D4B3"/>
        <bgColor indexed="64"/>
      </patternFill>
    </fill>
    <fill>
      <patternFill patternType="solid">
        <fgColor rgb="FFFFEB9C"/>
      </patternFill>
    </fill>
    <fill>
      <patternFill patternType="solid">
        <fgColor rgb="FFC6EFCE"/>
        <bgColor indexed="64"/>
      </patternFill>
    </fill>
    <fill>
      <patternFill patternType="solid">
        <fgColor theme="0" tint="-4.9989318521683403E-2"/>
        <bgColor indexed="64"/>
      </patternFill>
    </fill>
  </fills>
  <borders count="3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top/>
      <bottom style="double">
        <color rgb="FF3F3F3F"/>
      </bottom>
      <diagonal/>
    </border>
  </borders>
  <cellStyleXfs count="10">
    <xf numFmtId="0" fontId="0" fillId="0" borderId="0"/>
    <xf numFmtId="0" fontId="18" fillId="5" borderId="26" applyNumberFormat="0" applyAlignment="0" applyProtection="0"/>
    <xf numFmtId="165" fontId="1" fillId="0" borderId="0" applyFont="0" applyFill="0" applyBorder="0" applyAlignment="0" applyProtection="0"/>
    <xf numFmtId="44" fontId="1" fillId="0" borderId="0" applyFont="0" applyFill="0" applyBorder="0" applyAlignment="0" applyProtection="0"/>
    <xf numFmtId="0" fontId="19" fillId="6" borderId="0" applyNumberFormat="0" applyBorder="0" applyAlignment="0" applyProtection="0"/>
    <xf numFmtId="9" fontId="1" fillId="0" borderId="0" applyFont="0" applyFill="0" applyBorder="0" applyAlignment="0" applyProtection="0"/>
    <xf numFmtId="0" fontId="17" fillId="0" borderId="0"/>
    <xf numFmtId="9" fontId="17" fillId="0" borderId="0" applyFont="0" applyFill="0" applyBorder="0" applyAlignment="0" applyProtection="0"/>
    <xf numFmtId="0" fontId="30" fillId="0" borderId="0" applyNumberFormat="0" applyFill="0" applyBorder="0" applyAlignment="0" applyProtection="0">
      <alignment vertical="top"/>
      <protection locked="0"/>
    </xf>
    <xf numFmtId="0" fontId="52" fillId="15" borderId="0" applyNumberFormat="0" applyBorder="0" applyAlignment="0" applyProtection="0"/>
  </cellStyleXfs>
  <cellXfs count="215">
    <xf numFmtId="0" fontId="0" fillId="0" borderId="0" xfId="0"/>
    <xf numFmtId="0" fontId="3" fillId="0" borderId="0" xfId="0" applyFont="1" applyBorder="1" applyAlignment="1"/>
    <xf numFmtId="0" fontId="0" fillId="0" borderId="0" xfId="0" applyAlignment="1"/>
    <xf numFmtId="0" fontId="2" fillId="0" borderId="0" xfId="0" applyFont="1" applyAlignment="1"/>
    <xf numFmtId="0" fontId="0" fillId="0" borderId="1" xfId="0" applyFill="1" applyBorder="1" applyAlignment="1"/>
    <xf numFmtId="0" fontId="0" fillId="0" borderId="3" xfId="0" applyBorder="1" applyAlignment="1"/>
    <xf numFmtId="0" fontId="2" fillId="0" borderId="4" xfId="0" applyFont="1" applyBorder="1" applyAlignment="1">
      <alignment horizontal="center"/>
    </xf>
    <xf numFmtId="0" fontId="5" fillId="0" borderId="5" xfId="0" quotePrefix="1" applyFont="1" applyBorder="1" applyAlignment="1">
      <alignment horizontal="center"/>
    </xf>
    <xf numFmtId="0" fontId="5" fillId="0" borderId="4"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0" xfId="0" applyFont="1" applyAlignment="1"/>
    <xf numFmtId="0" fontId="5" fillId="0" borderId="11" xfId="0" applyFont="1" applyBorder="1" applyAlignment="1">
      <alignment wrapText="1"/>
    </xf>
    <xf numFmtId="0" fontId="5" fillId="0" borderId="12" xfId="0" quotePrefix="1" applyFont="1" applyBorder="1" applyAlignment="1">
      <alignment horizontal="center"/>
    </xf>
    <xf numFmtId="0" fontId="2" fillId="0" borderId="4" xfId="0" applyFont="1" applyBorder="1" applyAlignment="1">
      <alignment horizontal="center" wrapText="1"/>
    </xf>
    <xf numFmtId="0" fontId="2" fillId="0" borderId="9" xfId="0" applyFont="1" applyFill="1" applyBorder="1" applyAlignment="1">
      <alignment horizontal="center" vertical="center" wrapText="1"/>
    </xf>
    <xf numFmtId="0" fontId="13" fillId="0" borderId="0" xfId="0" applyFont="1"/>
    <xf numFmtId="0" fontId="2" fillId="0" borderId="0" xfId="0" applyFont="1" applyAlignment="1">
      <alignment vertical="center"/>
    </xf>
    <xf numFmtId="0" fontId="2" fillId="0" borderId="13" xfId="0" applyFont="1" applyBorder="1" applyAlignment="1">
      <alignment vertical="center"/>
    </xf>
    <xf numFmtId="0" fontId="2" fillId="0" borderId="1" xfId="0" applyFont="1" applyBorder="1" applyAlignment="1">
      <alignment vertical="center"/>
    </xf>
    <xf numFmtId="0" fontId="2" fillId="0" borderId="14" xfId="0" applyFont="1" applyBorder="1" applyAlignment="1">
      <alignment vertical="center"/>
    </xf>
    <xf numFmtId="0" fontId="0" fillId="0" borderId="0" xfId="0" applyAlignment="1">
      <alignment vertical="center"/>
    </xf>
    <xf numFmtId="0" fontId="14" fillId="3" borderId="9" xfId="0" applyFont="1" applyFill="1" applyBorder="1" applyAlignment="1"/>
    <xf numFmtId="0" fontId="14" fillId="0" borderId="0" xfId="0" applyFont="1" applyAlignment="1"/>
    <xf numFmtId="0" fontId="15" fillId="4" borderId="0" xfId="0" applyFont="1" applyFill="1"/>
    <xf numFmtId="0" fontId="2" fillId="0" borderId="16" xfId="0" applyFont="1" applyBorder="1" applyAlignment="1">
      <alignment wrapText="1"/>
    </xf>
    <xf numFmtId="0" fontId="2" fillId="2" borderId="9" xfId="0" applyFont="1" applyFill="1" applyBorder="1" applyAlignment="1">
      <alignment wrapText="1"/>
    </xf>
    <xf numFmtId="0" fontId="2" fillId="0" borderId="12" xfId="0" applyFont="1" applyBorder="1" applyAlignment="1">
      <alignment horizontal="center"/>
    </xf>
    <xf numFmtId="0" fontId="2" fillId="0" borderId="12" xfId="0" applyFont="1" applyBorder="1" applyAlignment="1">
      <alignment horizontal="center" wrapText="1"/>
    </xf>
    <xf numFmtId="0" fontId="5" fillId="0" borderId="12" xfId="0" applyFont="1" applyBorder="1" applyAlignment="1">
      <alignment horizontal="center"/>
    </xf>
    <xf numFmtId="3" fontId="2" fillId="0" borderId="15" xfId="0" applyNumberFormat="1" applyFont="1" applyBorder="1" applyAlignment="1">
      <alignment horizontal="center" wrapText="1"/>
    </xf>
    <xf numFmtId="0" fontId="2" fillId="0" borderId="9" xfId="0" applyFont="1" applyBorder="1" applyAlignment="1"/>
    <xf numFmtId="0" fontId="2" fillId="0" borderId="9" xfId="0" applyFont="1" applyBorder="1" applyAlignment="1">
      <alignment vertical="center" wrapText="1"/>
    </xf>
    <xf numFmtId="0" fontId="22" fillId="0" borderId="0" xfId="0" applyFont="1" applyAlignment="1"/>
    <xf numFmtId="0" fontId="23" fillId="0" borderId="0" xfId="0" applyFont="1" applyAlignment="1"/>
    <xf numFmtId="10" fontId="5" fillId="0" borderId="0" xfId="0" applyNumberFormat="1" applyFont="1" applyFill="1" applyAlignment="1"/>
    <xf numFmtId="0" fontId="15" fillId="7" borderId="27" xfId="6" applyFont="1" applyFill="1" applyBorder="1" applyAlignment="1">
      <alignment horizontal="center" vertical="center" wrapText="1"/>
    </xf>
    <xf numFmtId="0" fontId="15" fillId="7" borderId="0" xfId="6" applyFont="1" applyFill="1" applyBorder="1" applyAlignment="1">
      <alignment horizontal="center" vertical="center" wrapText="1"/>
    </xf>
    <xf numFmtId="3" fontId="14" fillId="0" borderId="28" xfId="6" applyNumberFormat="1" applyFont="1" applyFill="1" applyBorder="1" applyAlignment="1">
      <alignment vertical="center"/>
    </xf>
    <xf numFmtId="0" fontId="15" fillId="7" borderId="0" xfId="6" applyFont="1" applyFill="1" applyBorder="1" applyAlignment="1">
      <alignment horizontal="center" vertical="center" wrapText="1"/>
    </xf>
    <xf numFmtId="0" fontId="0" fillId="0" borderId="17" xfId="0" applyBorder="1"/>
    <xf numFmtId="44" fontId="0" fillId="0" borderId="17" xfId="3" applyFont="1" applyBorder="1"/>
    <xf numFmtId="164" fontId="0" fillId="0" borderId="17" xfId="0" applyNumberFormat="1" applyBorder="1"/>
    <xf numFmtId="9" fontId="0" fillId="0" borderId="17" xfId="5" applyFont="1" applyBorder="1"/>
    <xf numFmtId="164" fontId="0" fillId="0" borderId="0" xfId="0" applyNumberFormat="1"/>
    <xf numFmtId="164" fontId="5" fillId="0" borderId="0" xfId="0" applyNumberFormat="1" applyFont="1"/>
    <xf numFmtId="0" fontId="0" fillId="8" borderId="0" xfId="0" applyFill="1" applyBorder="1" applyAlignment="1"/>
    <xf numFmtId="0" fontId="0" fillId="8" borderId="0" xfId="0" applyFill="1"/>
    <xf numFmtId="0" fontId="0" fillId="8" borderId="0" xfId="0" applyFill="1" applyAlignment="1"/>
    <xf numFmtId="0" fontId="14" fillId="8" borderId="0" xfId="0" applyFont="1" applyFill="1" applyAlignment="1"/>
    <xf numFmtId="0" fontId="2" fillId="8" borderId="0" xfId="0" applyFont="1" applyFill="1" applyBorder="1" applyAlignment="1"/>
    <xf numFmtId="0" fontId="14" fillId="8" borderId="0" xfId="0" applyFont="1" applyFill="1" applyBorder="1" applyAlignment="1"/>
    <xf numFmtId="0" fontId="5" fillId="8" borderId="0" xfId="0" applyFont="1" applyFill="1" applyAlignment="1"/>
    <xf numFmtId="0" fontId="2" fillId="8" borderId="0" xfId="0" applyFont="1" applyFill="1" applyAlignment="1"/>
    <xf numFmtId="4" fontId="0" fillId="8" borderId="0" xfId="0" applyNumberFormat="1" applyFill="1" applyAlignment="1"/>
    <xf numFmtId="0" fontId="6" fillId="8" borderId="0" xfId="0" applyFont="1" applyFill="1" applyAlignment="1"/>
    <xf numFmtId="0" fontId="12" fillId="8" borderId="0" xfId="0" applyFont="1" applyFill="1" applyAlignment="1"/>
    <xf numFmtId="0" fontId="2" fillId="8" borderId="0" xfId="0" applyFont="1" applyFill="1" applyAlignment="1">
      <alignment vertical="center"/>
    </xf>
    <xf numFmtId="0" fontId="5" fillId="8" borderId="0" xfId="0" applyFont="1" applyFill="1" applyBorder="1" applyAlignment="1"/>
    <xf numFmtId="0" fontId="7" fillId="8" borderId="0" xfId="0" applyFont="1" applyFill="1" applyAlignment="1"/>
    <xf numFmtId="0" fontId="8" fillId="8" borderId="0" xfId="0" applyFont="1" applyFill="1" applyAlignment="1"/>
    <xf numFmtId="0" fontId="3" fillId="8" borderId="0" xfId="0" applyFont="1" applyFill="1" applyBorder="1" applyAlignment="1"/>
    <xf numFmtId="0" fontId="2" fillId="8" borderId="0" xfId="0" applyFont="1" applyFill="1" applyBorder="1" applyAlignment="1">
      <alignment vertical="center"/>
    </xf>
    <xf numFmtId="3" fontId="0" fillId="8" borderId="18" xfId="0" applyNumberFormat="1" applyFill="1" applyBorder="1" applyAlignment="1">
      <alignment vertical="center"/>
    </xf>
    <xf numFmtId="0" fontId="2" fillId="8" borderId="15" xfId="0" applyFont="1" applyFill="1" applyBorder="1" applyAlignment="1">
      <alignment horizontal="center"/>
    </xf>
    <xf numFmtId="0" fontId="5" fillId="8" borderId="10" xfId="0" applyFont="1" applyFill="1" applyBorder="1" applyAlignment="1"/>
    <xf numFmtId="0" fontId="11" fillId="8" borderId="0" xfId="0" applyFont="1" applyFill="1" applyBorder="1" applyAlignment="1"/>
    <xf numFmtId="0" fontId="10" fillId="8" borderId="0" xfId="0" applyFont="1" applyFill="1" applyAlignment="1"/>
    <xf numFmtId="0" fontId="10" fillId="8" borderId="0" xfId="0" applyFont="1" applyFill="1" applyBorder="1" applyAlignment="1"/>
    <xf numFmtId="3" fontId="0" fillId="0" borderId="0" xfId="0" applyNumberFormat="1" applyAlignment="1"/>
    <xf numFmtId="3" fontId="1" fillId="9" borderId="24" xfId="0" applyNumberFormat="1" applyFont="1" applyFill="1" applyBorder="1" applyAlignment="1">
      <alignment horizontal="center" vertical="center" wrapText="1"/>
    </xf>
    <xf numFmtId="0" fontId="1" fillId="0" borderId="17" xfId="0" applyFont="1" applyBorder="1"/>
    <xf numFmtId="10" fontId="0" fillId="0" borderId="17" xfId="5" applyNumberFormat="1" applyFont="1" applyBorder="1"/>
    <xf numFmtId="10" fontId="14" fillId="8" borderId="0" xfId="5" applyNumberFormat="1" applyFont="1" applyFill="1" applyAlignment="1"/>
    <xf numFmtId="0" fontId="0" fillId="0" borderId="0" xfId="0" applyBorder="1"/>
    <xf numFmtId="0" fontId="1" fillId="0" borderId="0" xfId="0" applyFont="1"/>
    <xf numFmtId="0" fontId="1" fillId="0" borderId="0" xfId="0" applyFont="1" applyAlignment="1">
      <alignment vertical="center"/>
    </xf>
    <xf numFmtId="0" fontId="27" fillId="0" borderId="0" xfId="0" applyFont="1" applyAlignment="1">
      <alignment vertical="center"/>
    </xf>
    <xf numFmtId="0" fontId="28" fillId="0" borderId="0" xfId="0" applyFont="1"/>
    <xf numFmtId="0" fontId="31" fillId="0" borderId="0" xfId="0" applyFont="1"/>
    <xf numFmtId="0" fontId="32" fillId="0" borderId="0" xfId="0" applyFont="1"/>
    <xf numFmtId="0" fontId="33" fillId="0" borderId="0" xfId="0" applyFont="1" applyAlignment="1">
      <alignment vertical="center"/>
    </xf>
    <xf numFmtId="0" fontId="32" fillId="0" borderId="0" xfId="0" applyFont="1" applyAlignment="1">
      <alignment horizontal="center" vertical="center"/>
    </xf>
    <xf numFmtId="0" fontId="35" fillId="0" borderId="0" xfId="0" applyFont="1"/>
    <xf numFmtId="0" fontId="1" fillId="8" borderId="0" xfId="0" applyFont="1" applyFill="1" applyAlignment="1"/>
    <xf numFmtId="4" fontId="2" fillId="2" borderId="9" xfId="0" applyNumberFormat="1" applyFont="1" applyFill="1" applyBorder="1" applyAlignment="1"/>
    <xf numFmtId="4" fontId="14" fillId="3" borderId="9" xfId="0" applyNumberFormat="1" applyFont="1" applyFill="1" applyBorder="1" applyAlignment="1"/>
    <xf numFmtId="0" fontId="19" fillId="6" borderId="0" xfId="4" applyAlignment="1" applyProtection="1">
      <protection locked="0"/>
    </xf>
    <xf numFmtId="0" fontId="19" fillId="6" borderId="0" xfId="4" applyBorder="1" applyAlignment="1" applyProtection="1">
      <alignment wrapText="1"/>
      <protection locked="0"/>
    </xf>
    <xf numFmtId="4" fontId="19" fillId="6" borderId="16" xfId="4" applyNumberFormat="1" applyBorder="1" applyAlignment="1" applyProtection="1">
      <protection locked="0"/>
    </xf>
    <xf numFmtId="4" fontId="19" fillId="6" borderId="3" xfId="4" applyNumberFormat="1" applyBorder="1" applyAlignment="1" applyProtection="1">
      <protection locked="0"/>
    </xf>
    <xf numFmtId="4" fontId="19" fillId="6" borderId="10" xfId="4" applyNumberFormat="1" applyBorder="1" applyAlignment="1" applyProtection="1">
      <protection locked="0"/>
    </xf>
    <xf numFmtId="4" fontId="14" fillId="10" borderId="9" xfId="0" applyNumberFormat="1" applyFont="1" applyFill="1" applyBorder="1" applyAlignment="1"/>
    <xf numFmtId="0" fontId="38" fillId="11" borderId="13" xfId="0" applyFont="1" applyFill="1" applyBorder="1" applyAlignment="1">
      <alignment horizontal="left"/>
    </xf>
    <xf numFmtId="9" fontId="38" fillId="11" borderId="13" xfId="5" applyFont="1" applyFill="1" applyBorder="1" applyAlignment="1">
      <alignment horizontal="center"/>
    </xf>
    <xf numFmtId="0" fontId="38" fillId="11" borderId="1" xfId="0" applyFont="1" applyFill="1" applyBorder="1" applyAlignment="1">
      <alignment horizontal="right"/>
    </xf>
    <xf numFmtId="0" fontId="21" fillId="11" borderId="1" xfId="0" applyFont="1" applyFill="1" applyBorder="1" applyAlignment="1"/>
    <xf numFmtId="0" fontId="14" fillId="12" borderId="9" xfId="0" applyFont="1" applyFill="1" applyBorder="1" applyAlignment="1"/>
    <xf numFmtId="0" fontId="1" fillId="0" borderId="0" xfId="0" applyFont="1" applyAlignment="1"/>
    <xf numFmtId="0" fontId="1" fillId="0" borderId="0" xfId="0" applyFont="1" applyFill="1" applyAlignment="1"/>
    <xf numFmtId="0" fontId="0" fillId="0" borderId="0" xfId="0" applyFill="1" applyAlignment="1"/>
    <xf numFmtId="9" fontId="14" fillId="8" borderId="0" xfId="5" applyFont="1" applyFill="1" applyBorder="1" applyAlignment="1">
      <alignment horizontal="center"/>
    </xf>
    <xf numFmtId="0" fontId="14" fillId="8" borderId="0" xfId="0" applyFont="1" applyFill="1" applyBorder="1" applyAlignment="1">
      <alignment horizontal="right"/>
    </xf>
    <xf numFmtId="0" fontId="14" fillId="13" borderId="13" xfId="0" applyFont="1" applyFill="1" applyBorder="1" applyAlignment="1">
      <alignment horizontal="left"/>
    </xf>
    <xf numFmtId="9" fontId="14" fillId="13" borderId="13" xfId="5" applyFont="1" applyFill="1" applyBorder="1" applyAlignment="1">
      <alignment horizontal="center"/>
    </xf>
    <xf numFmtId="0" fontId="0" fillId="13" borderId="1" xfId="0" applyFill="1" applyBorder="1" applyAlignment="1"/>
    <xf numFmtId="4" fontId="39" fillId="6" borderId="9" xfId="4" applyNumberFormat="1" applyFont="1" applyBorder="1" applyAlignment="1" applyProtection="1">
      <protection locked="0"/>
    </xf>
    <xf numFmtId="0" fontId="0" fillId="0" borderId="0" xfId="0" applyAlignment="1"/>
    <xf numFmtId="0" fontId="2" fillId="8" borderId="0" xfId="0" applyFont="1" applyFill="1" applyBorder="1" applyAlignment="1">
      <alignment horizontal="right"/>
    </xf>
    <xf numFmtId="0" fontId="0" fillId="8" borderId="0" xfId="0" applyFill="1" applyAlignment="1">
      <alignment horizontal="right"/>
    </xf>
    <xf numFmtId="0" fontId="0" fillId="8" borderId="0" xfId="0" applyFill="1" applyBorder="1" applyAlignment="1">
      <alignment horizontal="right"/>
    </xf>
    <xf numFmtId="4" fontId="39" fillId="8" borderId="0" xfId="4" applyNumberFormat="1" applyFont="1" applyFill="1" applyBorder="1" applyAlignment="1" applyProtection="1">
      <protection locked="0"/>
    </xf>
    <xf numFmtId="9" fontId="39" fillId="6" borderId="16" xfId="5" applyFont="1" applyFill="1" applyBorder="1" applyAlignment="1" applyProtection="1">
      <alignment horizontal="center"/>
      <protection locked="0"/>
    </xf>
    <xf numFmtId="4" fontId="38" fillId="11" borderId="13" xfId="0" applyNumberFormat="1" applyFont="1" applyFill="1" applyBorder="1" applyAlignment="1">
      <alignment horizontal="right"/>
    </xf>
    <xf numFmtId="0" fontId="21" fillId="8" borderId="0" xfId="0" applyFont="1" applyFill="1" applyAlignment="1">
      <alignment vertical="top" wrapText="1"/>
    </xf>
    <xf numFmtId="0" fontId="41" fillId="8" borderId="0" xfId="0" applyFont="1" applyFill="1" applyAlignment="1"/>
    <xf numFmtId="0" fontId="42" fillId="8" borderId="0" xfId="0" applyFont="1" applyFill="1" applyAlignment="1"/>
    <xf numFmtId="4" fontId="0" fillId="8" borderId="17" xfId="0" applyNumberFormat="1" applyFill="1" applyBorder="1" applyAlignment="1"/>
    <xf numFmtId="10" fontId="5" fillId="8" borderId="17" xfId="0" applyNumberFormat="1" applyFont="1" applyFill="1" applyBorder="1" applyAlignment="1"/>
    <xf numFmtId="10" fontId="0" fillId="8" borderId="17" xfId="0" applyNumberFormat="1" applyFill="1" applyBorder="1" applyAlignment="1"/>
    <xf numFmtId="4" fontId="20" fillId="8" borderId="17" xfId="0" applyNumberFormat="1" applyFont="1" applyFill="1" applyBorder="1" applyAlignment="1"/>
    <xf numFmtId="10" fontId="2" fillId="8" borderId="17" xfId="0" applyNumberFormat="1" applyFont="1" applyFill="1" applyBorder="1" applyAlignment="1"/>
    <xf numFmtId="3" fontId="19" fillId="6" borderId="18" xfId="4" applyNumberFormat="1" applyBorder="1" applyAlignment="1" applyProtection="1">
      <alignment vertical="center"/>
      <protection locked="0"/>
    </xf>
    <xf numFmtId="4" fontId="19" fillId="6" borderId="18" xfId="4" applyNumberFormat="1" applyBorder="1" applyAlignment="1" applyProtection="1">
      <alignment vertical="center"/>
      <protection locked="0"/>
    </xf>
    <xf numFmtId="0" fontId="0" fillId="8" borderId="0" xfId="0" applyFill="1" applyAlignment="1"/>
    <xf numFmtId="0" fontId="41" fillId="0" borderId="0" xfId="0" applyFont="1" applyAlignment="1"/>
    <xf numFmtId="1" fontId="0" fillId="8" borderId="0" xfId="0" applyNumberFormat="1" applyFill="1" applyAlignment="1"/>
    <xf numFmtId="0" fontId="42" fillId="8" borderId="5" xfId="0" applyFont="1" applyFill="1" applyBorder="1" applyAlignment="1">
      <alignment vertical="top" wrapText="1"/>
    </xf>
    <xf numFmtId="0" fontId="21" fillId="8" borderId="2" xfId="0" applyFont="1" applyFill="1" applyBorder="1" applyAlignment="1">
      <alignment horizontal="center" wrapText="1"/>
    </xf>
    <xf numFmtId="0" fontId="0" fillId="8" borderId="0" xfId="0" applyFill="1" applyAlignment="1"/>
    <xf numFmtId="0" fontId="14" fillId="8" borderId="5" xfId="0" applyFont="1" applyFill="1" applyBorder="1" applyAlignment="1">
      <alignment horizontal="left"/>
    </xf>
    <xf numFmtId="0" fontId="6" fillId="8" borderId="5" xfId="0" applyFont="1" applyFill="1" applyBorder="1" applyAlignment="1"/>
    <xf numFmtId="4" fontId="14" fillId="13" borderId="13" xfId="0" applyNumberFormat="1" applyFont="1" applyFill="1" applyBorder="1" applyAlignment="1"/>
    <xf numFmtId="4" fontId="14" fillId="8" borderId="2" xfId="0" applyNumberFormat="1" applyFont="1" applyFill="1" applyBorder="1" applyAlignment="1"/>
    <xf numFmtId="0" fontId="0" fillId="8" borderId="32" xfId="0" applyFill="1" applyBorder="1" applyAlignment="1"/>
    <xf numFmtId="0" fontId="2" fillId="2" borderId="13" xfId="0" applyFont="1" applyFill="1" applyBorder="1" applyAlignment="1"/>
    <xf numFmtId="0" fontId="2" fillId="2" borderId="1" xfId="0" applyFont="1" applyFill="1" applyBorder="1" applyAlignment="1"/>
    <xf numFmtId="3" fontId="2" fillId="2" borderId="1" xfId="0" applyNumberFormat="1" applyFont="1" applyFill="1" applyBorder="1" applyAlignment="1"/>
    <xf numFmtId="3" fontId="2" fillId="2" borderId="33" xfId="0" applyNumberFormat="1" applyFont="1" applyFill="1" applyBorder="1" applyAlignment="1"/>
    <xf numFmtId="4" fontId="2" fillId="2" borderId="14" xfId="0" applyNumberFormat="1" applyFont="1" applyFill="1" applyBorder="1" applyAlignment="1"/>
    <xf numFmtId="3" fontId="2" fillId="8" borderId="0" xfId="0" applyNumberFormat="1" applyFont="1" applyFill="1" applyBorder="1" applyAlignment="1"/>
    <xf numFmtId="3" fontId="20" fillId="2" borderId="13" xfId="0" applyNumberFormat="1" applyFont="1" applyFill="1" applyBorder="1" applyAlignment="1"/>
    <xf numFmtId="0" fontId="0" fillId="0" borderId="17" xfId="5" applyNumberFormat="1" applyFont="1" applyBorder="1"/>
    <xf numFmtId="0" fontId="45" fillId="8" borderId="0" xfId="0" applyFont="1" applyFill="1" applyAlignment="1"/>
    <xf numFmtId="0" fontId="19" fillId="6" borderId="0" xfId="4" applyAlignment="1" applyProtection="1">
      <alignment horizontal="center"/>
      <protection locked="0"/>
    </xf>
    <xf numFmtId="0" fontId="20" fillId="8" borderId="0" xfId="0" applyFont="1" applyFill="1" applyAlignment="1">
      <alignment horizontal="center"/>
    </xf>
    <xf numFmtId="0" fontId="20" fillId="8" borderId="0" xfId="0" applyFont="1" applyFill="1" applyAlignment="1">
      <alignment vertical="top" wrapText="1"/>
    </xf>
    <xf numFmtId="0" fontId="20" fillId="8" borderId="0" xfId="0" applyFont="1" applyFill="1" applyAlignment="1"/>
    <xf numFmtId="0" fontId="20" fillId="8" borderId="0" xfId="0" applyFont="1" applyFill="1" applyAlignment="1">
      <alignment vertical="center"/>
    </xf>
    <xf numFmtId="10" fontId="38" fillId="8" borderId="0" xfId="5" applyNumberFormat="1" applyFont="1" applyFill="1" applyAlignment="1"/>
    <xf numFmtId="0" fontId="49" fillId="0" borderId="0" xfId="0" applyFont="1" applyAlignment="1">
      <alignment vertical="top" wrapText="1"/>
    </xf>
    <xf numFmtId="0" fontId="20" fillId="8" borderId="0" xfId="0" applyFont="1" applyFill="1" applyBorder="1" applyAlignment="1"/>
    <xf numFmtId="0" fontId="20" fillId="8" borderId="0" xfId="0" applyFont="1" applyFill="1" applyBorder="1" applyAlignment="1">
      <alignment wrapText="1"/>
    </xf>
    <xf numFmtId="0" fontId="20" fillId="8" borderId="0" xfId="0" applyFont="1" applyFill="1" applyAlignment="1">
      <alignment wrapText="1"/>
    </xf>
    <xf numFmtId="166" fontId="20" fillId="8" borderId="0" xfId="0" applyNumberFormat="1" applyFont="1" applyFill="1" applyAlignment="1"/>
    <xf numFmtId="10" fontId="20" fillId="8" borderId="0" xfId="0" applyNumberFormat="1" applyFont="1" applyFill="1" applyAlignment="1"/>
    <xf numFmtId="0" fontId="20" fillId="0" borderId="0" xfId="0" applyFont="1" applyAlignment="1"/>
    <xf numFmtId="3" fontId="50" fillId="5" borderId="26" xfId="1" applyNumberFormat="1" applyFont="1" applyAlignment="1">
      <alignment vertical="center"/>
    </xf>
    <xf numFmtId="9" fontId="50" fillId="5" borderId="26" xfId="5" applyFont="1" applyFill="1" applyBorder="1" applyAlignment="1">
      <alignment horizontal="center" vertical="center"/>
    </xf>
    <xf numFmtId="10" fontId="51" fillId="13" borderId="1" xfId="0" applyNumberFormat="1" applyFont="1" applyFill="1" applyBorder="1" applyAlignment="1">
      <alignment horizontal="right"/>
    </xf>
    <xf numFmtId="3" fontId="38" fillId="12" borderId="9" xfId="0" applyNumberFormat="1" applyFont="1" applyFill="1" applyBorder="1" applyAlignment="1"/>
    <xf numFmtId="0" fontId="53" fillId="16" borderId="18" xfId="9" applyFont="1" applyFill="1" applyBorder="1" applyAlignment="1" applyProtection="1">
      <alignment vertical="center" wrapText="1"/>
      <protection locked="0"/>
    </xf>
    <xf numFmtId="0" fontId="41" fillId="8" borderId="5" xfId="0" applyFont="1" applyFill="1" applyBorder="1" applyAlignment="1"/>
    <xf numFmtId="0" fontId="55" fillId="8" borderId="34" xfId="0" applyFont="1" applyFill="1" applyBorder="1" applyAlignment="1">
      <alignment horizontal="center" wrapText="1"/>
    </xf>
    <xf numFmtId="0" fontId="0" fillId="8" borderId="0" xfId="0" applyFill="1" applyBorder="1" applyAlignment="1">
      <alignment vertical="center"/>
    </xf>
    <xf numFmtId="4" fontId="9" fillId="8" borderId="26" xfId="0" applyNumberFormat="1" applyFont="1" applyFill="1" applyBorder="1" applyAlignment="1">
      <alignment horizontal="center" vertical="center" wrapText="1"/>
    </xf>
    <xf numFmtId="0" fontId="54" fillId="8" borderId="26" xfId="0" applyFont="1" applyFill="1" applyBorder="1" applyAlignment="1">
      <alignment horizontal="center" wrapText="1"/>
    </xf>
    <xf numFmtId="166" fontId="21" fillId="11" borderId="26" xfId="0" applyNumberFormat="1" applyFont="1" applyFill="1" applyBorder="1" applyAlignment="1"/>
    <xf numFmtId="10" fontId="20" fillId="11" borderId="26" xfId="0" applyNumberFormat="1" applyFont="1" applyFill="1" applyBorder="1" applyAlignment="1"/>
    <xf numFmtId="166" fontId="50" fillId="5" borderId="26" xfId="5" applyNumberFormat="1" applyFont="1" applyFill="1" applyBorder="1" applyAlignment="1">
      <alignment horizontal="center" vertical="center"/>
    </xf>
    <xf numFmtId="166" fontId="45" fillId="0" borderId="0" xfId="0" applyNumberFormat="1" applyFont="1" applyAlignment="1"/>
    <xf numFmtId="10" fontId="40" fillId="17" borderId="0" xfId="5" applyNumberFormat="1" applyFont="1" applyFill="1" applyBorder="1" applyAlignment="1">
      <alignment horizontal="center" vertical="center"/>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167" fontId="26" fillId="6" borderId="15" xfId="2" applyNumberFormat="1" applyFont="1" applyFill="1" applyBorder="1" applyAlignment="1" applyProtection="1">
      <alignment horizontal="center" vertical="center"/>
      <protection locked="0"/>
    </xf>
    <xf numFmtId="167" fontId="26" fillId="6" borderId="10" xfId="2" applyNumberFormat="1" applyFont="1" applyFill="1" applyBorder="1" applyAlignment="1" applyProtection="1">
      <alignment horizontal="center" vertical="center"/>
      <protection locked="0"/>
    </xf>
    <xf numFmtId="167" fontId="26" fillId="6" borderId="11" xfId="2" applyNumberFormat="1" applyFont="1" applyFill="1" applyBorder="1" applyAlignment="1" applyProtection="1">
      <alignment horizontal="center" vertical="center"/>
      <protection locked="0"/>
    </xf>
    <xf numFmtId="0" fontId="42" fillId="8" borderId="0" xfId="0" applyFont="1" applyFill="1" applyAlignment="1">
      <alignment horizontal="right"/>
    </xf>
    <xf numFmtId="0" fontId="0" fillId="0" borderId="0" xfId="0" applyAlignment="1">
      <alignment horizontal="right"/>
    </xf>
    <xf numFmtId="0" fontId="48" fillId="14" borderId="0" xfId="4" applyFont="1" applyFill="1" applyAlignment="1" applyProtection="1">
      <alignment wrapText="1"/>
    </xf>
    <xf numFmtId="0" fontId="0" fillId="0" borderId="0" xfId="0" applyAlignment="1" applyProtection="1">
      <alignment wrapText="1"/>
    </xf>
    <xf numFmtId="0" fontId="14" fillId="12" borderId="13" xfId="0" applyFont="1" applyFill="1" applyBorder="1" applyAlignment="1">
      <alignment horizontal="center" wrapText="1"/>
    </xf>
    <xf numFmtId="0" fontId="0" fillId="0" borderId="1" xfId="0" applyBorder="1" applyAlignment="1">
      <alignment horizontal="center" wrapText="1"/>
    </xf>
    <xf numFmtId="4" fontId="9" fillId="8" borderId="30" xfId="0" applyNumberFormat="1" applyFont="1" applyFill="1" applyBorder="1" applyAlignment="1">
      <alignment horizontal="center"/>
    </xf>
    <xf numFmtId="0" fontId="0" fillId="0" borderId="31" xfId="0" applyBorder="1" applyAlignment="1">
      <alignment horizontal="center"/>
    </xf>
    <xf numFmtId="0" fontId="2" fillId="3" borderId="0" xfId="0" applyFont="1" applyFill="1" applyBorder="1" applyAlignment="1">
      <alignment horizontal="center"/>
    </xf>
    <xf numFmtId="0" fontId="0" fillId="0" borderId="0" xfId="0" applyAlignment="1">
      <alignment horizontal="center"/>
    </xf>
    <xf numFmtId="0" fontId="0" fillId="0" borderId="29" xfId="0" applyBorder="1" applyAlignment="1">
      <alignment horizont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4" fillId="8" borderId="0" xfId="0" applyFont="1" applyFill="1" applyAlignment="1">
      <alignment wrapText="1"/>
    </xf>
    <xf numFmtId="0" fontId="4" fillId="0" borderId="0" xfId="0" applyFont="1" applyAlignment="1">
      <alignment wrapText="1"/>
    </xf>
    <xf numFmtId="0" fontId="45" fillId="8" borderId="0" xfId="0" applyFont="1" applyFill="1" applyAlignment="1">
      <alignment horizontal="center" wrapText="1"/>
    </xf>
    <xf numFmtId="0" fontId="0" fillId="0" borderId="0" xfId="0" applyAlignment="1">
      <alignment horizontal="center" wrapText="1"/>
    </xf>
    <xf numFmtId="0" fontId="2" fillId="8" borderId="10" xfId="0" applyFont="1" applyFill="1" applyBorder="1" applyAlignment="1">
      <alignment horizontal="center" wrapText="1"/>
    </xf>
    <xf numFmtId="0" fontId="2" fillId="0" borderId="19" xfId="0" applyFont="1" applyBorder="1" applyAlignment="1">
      <alignment horizontal="center" wrapText="1"/>
    </xf>
    <xf numFmtId="0" fontId="1" fillId="0" borderId="20" xfId="0" applyFont="1" applyBorder="1" applyAlignment="1">
      <alignment horizontal="center" wrapText="1"/>
    </xf>
    <xf numFmtId="0" fontId="1" fillId="0" borderId="21" xfId="0" applyFont="1" applyBorder="1" applyAlignment="1">
      <alignment horizontal="center" wrapText="1"/>
    </xf>
    <xf numFmtId="0" fontId="33" fillId="0" borderId="0" xfId="0" applyNumberFormat="1" applyFont="1" applyAlignment="1">
      <alignment vertical="center" wrapText="1"/>
    </xf>
    <xf numFmtId="0" fontId="1" fillId="0" borderId="0" xfId="0" applyFont="1" applyAlignment="1">
      <alignment vertical="center" wrapText="1"/>
    </xf>
    <xf numFmtId="0" fontId="27" fillId="0" borderId="0" xfId="0" applyFont="1" applyAlignment="1">
      <alignment horizontal="center"/>
    </xf>
    <xf numFmtId="0" fontId="1" fillId="0" borderId="0" xfId="0" applyFont="1" applyAlignment="1"/>
    <xf numFmtId="0" fontId="28" fillId="0" borderId="0" xfId="0" applyFont="1" applyAlignment="1">
      <alignment horizontal="center"/>
    </xf>
    <xf numFmtId="0" fontId="29" fillId="0" borderId="0" xfId="0" applyFont="1" applyAlignment="1">
      <alignment horizontal="center"/>
    </xf>
    <xf numFmtId="0" fontId="30" fillId="0" borderId="0" xfId="8" applyFill="1" applyAlignment="1" applyProtection="1">
      <alignment horizontal="center"/>
    </xf>
    <xf numFmtId="0" fontId="1" fillId="0" borderId="0" xfId="0" applyFont="1" applyFill="1" applyAlignment="1"/>
    <xf numFmtId="0" fontId="33" fillId="0" borderId="0" xfId="0" applyFont="1" applyAlignment="1">
      <alignment horizontal="left" vertical="center" wrapText="1"/>
    </xf>
    <xf numFmtId="0" fontId="33" fillId="0" borderId="0" xfId="0" applyFont="1" applyAlignment="1">
      <alignment vertical="center" wrapText="1"/>
    </xf>
    <xf numFmtId="0" fontId="33" fillId="0" borderId="0" xfId="0" applyFont="1" applyAlignment="1">
      <alignment vertical="center"/>
    </xf>
    <xf numFmtId="0" fontId="1" fillId="0" borderId="0" xfId="0" applyFont="1" applyAlignment="1">
      <alignment vertical="center"/>
    </xf>
    <xf numFmtId="0" fontId="43" fillId="0" borderId="0" xfId="0" applyNumberFormat="1" applyFont="1" applyAlignment="1">
      <alignment vertical="center" wrapText="1"/>
    </xf>
    <xf numFmtId="0" fontId="44" fillId="0" borderId="0" xfId="0" applyFont="1" applyAlignment="1">
      <alignment vertical="center" wrapText="1"/>
    </xf>
  </cellXfs>
  <cellStyles count="10">
    <cellStyle name="Cella da controllare" xfId="1" builtinId="23"/>
    <cellStyle name="Collegamento ipertestuale" xfId="8" builtinId="8"/>
    <cellStyle name="Migliaia" xfId="2" builtinId="3"/>
    <cellStyle name="Neutrale" xfId="9" builtinId="28"/>
    <cellStyle name="Normal 2" xfId="6" xr:uid="{00000000-0005-0000-0000-000007000000}"/>
    <cellStyle name="Normale" xfId="0" builtinId="0"/>
    <cellStyle name="Percent 2" xfId="7" xr:uid="{00000000-0005-0000-0000-000009000000}"/>
    <cellStyle name="Percentuale" xfId="5" builtinId="5"/>
    <cellStyle name="Valore valido" xfId="4" builtinId="26"/>
    <cellStyle name="Valuta" xfId="3" builtinId="4"/>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rgb="FFFFC7CE"/>
        </patternFill>
      </fill>
    </dxf>
    <dxf>
      <font>
        <b val="0"/>
        <i val="0"/>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theme="0"/>
      </font>
      <fill>
        <patternFill>
          <bgColor rgb="FFFFC7CE"/>
        </patternFill>
      </fill>
    </dxf>
    <dxf>
      <font>
        <b val="0"/>
        <i val="0"/>
        <color rgb="FF9C0006"/>
      </font>
      <fill>
        <patternFill>
          <bgColor rgb="FFFFC7CE"/>
        </patternFill>
      </fill>
    </dxf>
    <dxf>
      <font>
        <b/>
        <i val="0"/>
        <color theme="0"/>
      </font>
      <fill>
        <patternFill patternType="solid">
          <bgColor theme="0"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theme="0"/>
      </font>
      <fill>
        <patternFill>
          <bgColor rgb="FFFFC7CE"/>
        </patternFill>
      </fill>
    </dxf>
    <dxf>
      <font>
        <b val="0"/>
        <i val="0"/>
        <color rgb="FF9C0006"/>
      </font>
      <fill>
        <patternFill>
          <bgColor rgb="FFFFC7CE"/>
        </patternFill>
      </fill>
    </dxf>
    <dxf>
      <font>
        <b/>
        <i val="0"/>
        <color theme="0"/>
      </font>
      <fill>
        <patternFill patternType="solid">
          <bgColor theme="0"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theme="0"/>
      </font>
      <fill>
        <patternFill>
          <bgColor rgb="FFFFC7CE"/>
        </patternFill>
      </fill>
    </dxf>
    <dxf>
      <font>
        <b val="0"/>
        <i val="0"/>
        <color rgb="FF9C0006"/>
      </font>
      <fill>
        <patternFill>
          <bgColor rgb="FFFFC7CE"/>
        </patternFill>
      </fill>
    </dxf>
    <dxf>
      <font>
        <b/>
        <i val="0"/>
        <color theme="0"/>
      </font>
      <fill>
        <patternFill patternType="solid">
          <bgColor theme="0"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color rgb="FF9C0006"/>
      </font>
      <fill>
        <patternFill>
          <bgColor rgb="FFFFC7CE"/>
        </patternFill>
      </fill>
    </dxf>
    <dxf>
      <font>
        <b/>
        <i val="0"/>
        <color theme="0"/>
      </font>
      <fill>
        <patternFill>
          <bgColor rgb="FF76933C"/>
        </patternFill>
      </fill>
    </dxf>
    <dxf>
      <font>
        <b/>
        <i val="0"/>
        <color theme="0"/>
      </font>
      <fill>
        <patternFill patternType="solid">
          <bgColor theme="0" tint="-0.24994659260841701"/>
        </patternFill>
      </fill>
    </dxf>
    <dxf>
      <font>
        <b/>
        <i val="0"/>
        <color theme="0"/>
      </font>
      <fill>
        <patternFill patternType="solid">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theme="0" tint="-0.24994659260841701"/>
        </patternFill>
      </fill>
    </dxf>
    <dxf>
      <font>
        <b/>
        <i val="0"/>
        <color theme="0"/>
      </font>
      <fill>
        <patternFill>
          <bgColor theme="0" tint="-0.24994659260841701"/>
        </patternFill>
      </fill>
    </dxf>
  </dxfs>
  <tableStyles count="0" defaultTableStyle="TableStyleMedium2" defaultPivotStyle="PivotStyleLight16"/>
  <colors>
    <mruColors>
      <color rgb="FFC6EFCE"/>
      <color rgb="FF9C0006"/>
      <color rgb="FF006100"/>
      <color rgb="FF76933C"/>
      <color rgb="FFFFC7CE"/>
      <color rgb="FFB0D4B3"/>
      <color rgb="FFEFE7E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epp.eurostat.ec.europa.eu/cache/ITY_OFFPUB/KS-BF-06-003/EN/KS-BF-06-003-EN.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55"/>
  <sheetViews>
    <sheetView tabSelected="1" zoomScaleNormal="100" workbookViewId="0">
      <selection activeCell="K3" sqref="K3"/>
    </sheetView>
  </sheetViews>
  <sheetFormatPr defaultRowHeight="12.75" x14ac:dyDescent="0.2"/>
  <cols>
    <col min="1" max="1" width="1.5703125" style="2" customWidth="1"/>
    <col min="2" max="2" width="51.140625" style="2" customWidth="1"/>
    <col min="3" max="3" width="30.42578125" style="2" customWidth="1"/>
    <col min="4" max="4" width="18.42578125" style="2" customWidth="1"/>
    <col min="5" max="5" width="16.7109375" style="2" customWidth="1"/>
    <col min="6" max="6" width="17.85546875" style="2" customWidth="1"/>
    <col min="7" max="7" width="17.85546875" style="12" customWidth="1"/>
    <col min="8" max="8" width="3" style="2" customWidth="1"/>
    <col min="9" max="9" width="21.85546875" style="2" customWidth="1"/>
    <col min="10" max="10" width="15.140625" style="2" customWidth="1"/>
    <col min="11" max="11" width="19.42578125" style="2" customWidth="1"/>
    <col min="12" max="12" width="17.85546875" style="12" customWidth="1"/>
    <col min="13" max="13" width="14.7109375" style="157" customWidth="1"/>
    <col min="14" max="14" width="10.28515625" style="157" customWidth="1"/>
    <col min="15" max="15" width="12.140625" style="2" customWidth="1"/>
    <col min="16" max="16384" width="9.140625" style="2"/>
  </cols>
  <sheetData>
    <row r="1" spans="1:14" ht="13.5" x14ac:dyDescent="0.25">
      <c r="A1" s="49"/>
      <c r="B1" s="180" t="s">
        <v>177</v>
      </c>
      <c r="C1" s="181"/>
      <c r="D1" s="181"/>
      <c r="E1" s="49"/>
      <c r="F1" s="49"/>
      <c r="G1" s="53"/>
      <c r="H1" s="49"/>
      <c r="I1" s="49"/>
      <c r="J1" s="49"/>
      <c r="K1" s="178"/>
      <c r="L1" s="179"/>
      <c r="M1" s="146"/>
      <c r="N1" s="146"/>
    </row>
    <row r="2" spans="1:14" ht="18" x14ac:dyDescent="0.25">
      <c r="A2" s="49"/>
      <c r="B2" s="67" t="s">
        <v>8</v>
      </c>
      <c r="C2" s="60"/>
      <c r="D2" s="60"/>
      <c r="E2" s="60"/>
      <c r="F2" s="60"/>
      <c r="G2" s="53"/>
      <c r="H2" s="60"/>
      <c r="I2" s="49"/>
      <c r="J2" s="49"/>
      <c r="K2" s="178" t="s">
        <v>186</v>
      </c>
      <c r="L2" s="179"/>
      <c r="M2" s="148"/>
      <c r="N2" s="148"/>
    </row>
    <row r="3" spans="1:14" ht="15" x14ac:dyDescent="0.2">
      <c r="A3" s="49"/>
      <c r="B3" s="49"/>
      <c r="C3" s="61"/>
      <c r="D3" s="61"/>
      <c r="E3" s="61"/>
      <c r="F3" s="61"/>
      <c r="G3" s="53"/>
      <c r="H3" s="61"/>
      <c r="I3" s="144"/>
      <c r="J3" s="144"/>
      <c r="K3" s="144"/>
      <c r="L3" s="53"/>
      <c r="M3" s="148"/>
      <c r="N3" s="148"/>
    </row>
    <row r="4" spans="1:14" ht="15.75" customHeight="1" x14ac:dyDescent="0.25">
      <c r="A4" s="49"/>
      <c r="B4" s="60" t="s">
        <v>5</v>
      </c>
      <c r="C4" s="88"/>
      <c r="D4" s="68"/>
      <c r="E4" s="49"/>
      <c r="F4" s="49"/>
      <c r="G4" s="53"/>
      <c r="H4" s="195" t="s">
        <v>174</v>
      </c>
      <c r="I4" s="196"/>
      <c r="J4" s="196"/>
      <c r="K4" s="196"/>
      <c r="L4" s="145" t="s">
        <v>172</v>
      </c>
      <c r="M4" s="148"/>
      <c r="N4" s="148"/>
    </row>
    <row r="5" spans="1:14" s="3" customFormat="1" ht="20.25" customHeight="1" x14ac:dyDescent="0.3">
      <c r="A5" s="54"/>
      <c r="B5" s="60" t="s">
        <v>164</v>
      </c>
      <c r="C5" s="89" t="s">
        <v>184</v>
      </c>
      <c r="D5" s="69"/>
      <c r="E5" s="62"/>
      <c r="F5" s="62"/>
      <c r="G5" s="54"/>
      <c r="H5" s="196"/>
      <c r="I5" s="196"/>
      <c r="J5" s="196"/>
      <c r="K5" s="196"/>
      <c r="L5" s="145" t="s">
        <v>173</v>
      </c>
      <c r="M5" s="148"/>
      <c r="N5" s="148"/>
    </row>
    <row r="6" spans="1:14" s="3" customFormat="1" ht="12.75" customHeight="1" thickBot="1" x14ac:dyDescent="0.35">
      <c r="A6" s="54"/>
      <c r="B6" s="1"/>
      <c r="C6" s="1"/>
      <c r="D6" s="62"/>
      <c r="E6" s="62"/>
      <c r="F6" s="62"/>
      <c r="G6" s="54"/>
      <c r="H6" s="62"/>
      <c r="I6" s="54"/>
      <c r="J6" s="54"/>
      <c r="K6" s="54"/>
      <c r="L6" s="54"/>
      <c r="M6" s="148"/>
      <c r="N6" s="148"/>
    </row>
    <row r="7" spans="1:14" s="12" customFormat="1" ht="111" customHeight="1" thickBot="1" x14ac:dyDescent="0.25">
      <c r="A7" s="53"/>
      <c r="B7" s="65" t="s">
        <v>10</v>
      </c>
      <c r="C7" s="59"/>
      <c r="D7" s="198" t="s">
        <v>175</v>
      </c>
      <c r="E7" s="199"/>
      <c r="F7" s="200"/>
      <c r="G7" s="31" t="s">
        <v>38</v>
      </c>
      <c r="H7" s="59"/>
      <c r="I7" s="189" t="s">
        <v>35</v>
      </c>
      <c r="J7" s="190"/>
      <c r="K7" s="190"/>
      <c r="L7" s="31" t="s">
        <v>37</v>
      </c>
      <c r="M7" s="148"/>
      <c r="N7" s="148"/>
    </row>
    <row r="8" spans="1:14" s="3" customFormat="1" ht="12.75" customHeight="1" x14ac:dyDescent="0.2">
      <c r="A8" s="54"/>
      <c r="B8" s="66"/>
      <c r="C8" s="51"/>
      <c r="D8" s="191" t="s">
        <v>161</v>
      </c>
      <c r="E8" s="173" t="s">
        <v>162</v>
      </c>
      <c r="F8" s="6" t="s">
        <v>12</v>
      </c>
      <c r="G8" s="175"/>
      <c r="H8" s="51"/>
      <c r="I8" s="191" t="s">
        <v>18</v>
      </c>
      <c r="J8" s="173" t="s">
        <v>19</v>
      </c>
      <c r="K8" s="28" t="s">
        <v>12</v>
      </c>
      <c r="L8" s="175"/>
      <c r="M8" s="148"/>
      <c r="N8" s="148"/>
    </row>
    <row r="9" spans="1:14" s="3" customFormat="1" ht="25.5" customHeight="1" x14ac:dyDescent="0.2">
      <c r="A9" s="54"/>
      <c r="B9" s="197" t="s">
        <v>11</v>
      </c>
      <c r="C9" s="51"/>
      <c r="D9" s="192"/>
      <c r="E9" s="174"/>
      <c r="F9" s="15" t="s">
        <v>15</v>
      </c>
      <c r="G9" s="176"/>
      <c r="H9" s="51"/>
      <c r="I9" s="192"/>
      <c r="J9" s="174"/>
      <c r="K9" s="29" t="s">
        <v>15</v>
      </c>
      <c r="L9" s="176"/>
      <c r="M9" s="148"/>
      <c r="N9" s="148"/>
    </row>
    <row r="10" spans="1:14" s="3" customFormat="1" ht="12.75" customHeight="1" x14ac:dyDescent="0.2">
      <c r="A10" s="54"/>
      <c r="B10" s="197"/>
      <c r="C10" s="51"/>
      <c r="D10" s="7" t="s">
        <v>13</v>
      </c>
      <c r="E10" s="14" t="s">
        <v>14</v>
      </c>
      <c r="F10" s="8" t="s">
        <v>4</v>
      </c>
      <c r="G10" s="176"/>
      <c r="H10" s="51"/>
      <c r="I10" s="7" t="s">
        <v>16</v>
      </c>
      <c r="J10" s="14" t="s">
        <v>17</v>
      </c>
      <c r="K10" s="30" t="s">
        <v>4</v>
      </c>
      <c r="L10" s="176"/>
      <c r="M10" s="148"/>
      <c r="N10" s="148"/>
    </row>
    <row r="11" spans="1:14" s="3" customFormat="1" ht="12.75" customHeight="1" thickBot="1" x14ac:dyDescent="0.25">
      <c r="A11" s="54"/>
      <c r="B11" s="13"/>
      <c r="C11" s="51"/>
      <c r="D11" s="9" t="s">
        <v>6</v>
      </c>
      <c r="E11" s="10" t="s">
        <v>7</v>
      </c>
      <c r="F11" s="11" t="s">
        <v>9</v>
      </c>
      <c r="G11" s="177"/>
      <c r="H11" s="51"/>
      <c r="I11" s="9" t="s">
        <v>6</v>
      </c>
      <c r="J11" s="10" t="s">
        <v>7</v>
      </c>
      <c r="K11" s="10" t="s">
        <v>9</v>
      </c>
      <c r="L11" s="177"/>
      <c r="M11" s="148"/>
      <c r="N11" s="148"/>
    </row>
    <row r="12" spans="1:14" s="3" customFormat="1" ht="6" customHeight="1" thickBot="1" x14ac:dyDescent="0.25">
      <c r="A12" s="54"/>
      <c r="B12" s="51"/>
      <c r="C12" s="51"/>
      <c r="D12" s="51"/>
      <c r="E12" s="51"/>
      <c r="F12" s="51"/>
      <c r="G12" s="54"/>
      <c r="H12" s="51"/>
      <c r="I12" s="51"/>
      <c r="J12" s="51"/>
      <c r="K12" s="51"/>
      <c r="L12" s="54"/>
      <c r="M12" s="148"/>
      <c r="N12" s="148"/>
    </row>
    <row r="13" spans="1:14" s="18" customFormat="1" ht="26.25" thickBot="1" x14ac:dyDescent="0.25">
      <c r="A13" s="58"/>
      <c r="B13" s="33" t="s">
        <v>34</v>
      </c>
      <c r="C13" s="16" t="s">
        <v>29</v>
      </c>
      <c r="D13" s="19"/>
      <c r="E13" s="20"/>
      <c r="F13" s="21"/>
      <c r="G13" s="32"/>
      <c r="H13" s="63"/>
      <c r="I13" s="19"/>
      <c r="J13" s="20"/>
      <c r="K13" s="20"/>
      <c r="L13" s="32"/>
      <c r="M13" s="149"/>
      <c r="N13" s="149"/>
    </row>
    <row r="14" spans="1:14" s="22" customFormat="1" ht="42.75" customHeight="1" thickTop="1" thickBot="1" x14ac:dyDescent="0.25">
      <c r="A14" s="58"/>
      <c r="B14" s="123"/>
      <c r="C14" s="162" t="s">
        <v>182</v>
      </c>
      <c r="D14" s="123"/>
      <c r="E14" s="158" t="e">
        <f>F14/D14</f>
        <v>#DIV/0!</v>
      </c>
      <c r="F14" s="124"/>
      <c r="G14" s="159" t="e">
        <f>D14/workers_targeted</f>
        <v>#DIV/0!</v>
      </c>
      <c r="H14" s="64"/>
      <c r="I14" s="123"/>
      <c r="J14" s="158" t="e">
        <f>K14/I14</f>
        <v>#DIV/0!</v>
      </c>
      <c r="K14" s="124"/>
      <c r="L14" s="159" t="e">
        <f t="shared" ref="L14:L25" si="0">I14/workers_benefited</f>
        <v>#DIV/0!</v>
      </c>
      <c r="M14" s="148"/>
      <c r="N14" s="148"/>
    </row>
    <row r="15" spans="1:14" s="22" customFormat="1" ht="42.75" customHeight="1" thickTop="1" thickBot="1" x14ac:dyDescent="0.25">
      <c r="A15" s="58"/>
      <c r="B15" s="123"/>
      <c r="C15" s="162" t="s">
        <v>182</v>
      </c>
      <c r="D15" s="123"/>
      <c r="E15" s="158" t="e">
        <f>F15/D15</f>
        <v>#DIV/0!</v>
      </c>
      <c r="F15" s="124"/>
      <c r="G15" s="159" t="e">
        <f t="shared" ref="G15:G25" si="1">D15/workers_targeted</f>
        <v>#DIV/0!</v>
      </c>
      <c r="H15" s="64"/>
      <c r="I15" s="123"/>
      <c r="J15" s="158" t="e">
        <f t="shared" ref="J15:J25" si="2">K15/I15</f>
        <v>#DIV/0!</v>
      </c>
      <c r="K15" s="124"/>
      <c r="L15" s="159" t="e">
        <f t="shared" si="0"/>
        <v>#DIV/0!</v>
      </c>
      <c r="M15" s="148"/>
      <c r="N15" s="148"/>
    </row>
    <row r="16" spans="1:14" s="22" customFormat="1" ht="42.75" customHeight="1" thickTop="1" thickBot="1" x14ac:dyDescent="0.25">
      <c r="A16" s="58"/>
      <c r="B16" s="123"/>
      <c r="C16" s="162" t="s">
        <v>182</v>
      </c>
      <c r="D16" s="123"/>
      <c r="E16" s="158" t="e">
        <f t="shared" ref="E16:E25" si="3">F16/D16</f>
        <v>#DIV/0!</v>
      </c>
      <c r="F16" s="124"/>
      <c r="G16" s="159" t="e">
        <f t="shared" si="1"/>
        <v>#DIV/0!</v>
      </c>
      <c r="H16" s="64"/>
      <c r="I16" s="123"/>
      <c r="J16" s="158" t="e">
        <f t="shared" si="2"/>
        <v>#DIV/0!</v>
      </c>
      <c r="K16" s="124"/>
      <c r="L16" s="159" t="e">
        <f t="shared" si="0"/>
        <v>#DIV/0!</v>
      </c>
      <c r="M16" s="148"/>
      <c r="N16" s="148"/>
    </row>
    <row r="17" spans="1:14" s="22" customFormat="1" ht="45.75" customHeight="1" thickTop="1" thickBot="1" x14ac:dyDescent="0.25">
      <c r="A17" s="58"/>
      <c r="B17" s="123"/>
      <c r="C17" s="162" t="s">
        <v>182</v>
      </c>
      <c r="D17" s="123"/>
      <c r="E17" s="158" t="e">
        <f t="shared" si="3"/>
        <v>#DIV/0!</v>
      </c>
      <c r="F17" s="124"/>
      <c r="G17" s="159" t="e">
        <f t="shared" si="1"/>
        <v>#DIV/0!</v>
      </c>
      <c r="H17" s="64"/>
      <c r="I17" s="123"/>
      <c r="J17" s="158" t="e">
        <f t="shared" si="2"/>
        <v>#DIV/0!</v>
      </c>
      <c r="K17" s="124"/>
      <c r="L17" s="159" t="e">
        <f t="shared" si="0"/>
        <v>#DIV/0!</v>
      </c>
      <c r="M17" s="148"/>
      <c r="N17" s="148"/>
    </row>
    <row r="18" spans="1:14" s="22" customFormat="1" ht="42.75" customHeight="1" thickTop="1" thickBot="1" x14ac:dyDescent="0.25">
      <c r="A18" s="58"/>
      <c r="B18" s="123"/>
      <c r="C18" s="162" t="s">
        <v>182</v>
      </c>
      <c r="D18" s="123"/>
      <c r="E18" s="158" t="e">
        <f t="shared" si="3"/>
        <v>#DIV/0!</v>
      </c>
      <c r="F18" s="124"/>
      <c r="G18" s="159" t="e">
        <f t="shared" si="1"/>
        <v>#DIV/0!</v>
      </c>
      <c r="H18" s="64"/>
      <c r="I18" s="123"/>
      <c r="J18" s="158" t="e">
        <f t="shared" si="2"/>
        <v>#DIV/0!</v>
      </c>
      <c r="K18" s="124"/>
      <c r="L18" s="159" t="e">
        <f t="shared" si="0"/>
        <v>#DIV/0!</v>
      </c>
      <c r="M18" s="148"/>
      <c r="N18" s="148"/>
    </row>
    <row r="19" spans="1:14" s="22" customFormat="1" ht="42.75" customHeight="1" thickTop="1" thickBot="1" x14ac:dyDescent="0.25">
      <c r="A19" s="58"/>
      <c r="B19" s="123"/>
      <c r="C19" s="162" t="s">
        <v>182</v>
      </c>
      <c r="D19" s="123"/>
      <c r="E19" s="158" t="e">
        <f t="shared" si="3"/>
        <v>#DIV/0!</v>
      </c>
      <c r="F19" s="124"/>
      <c r="G19" s="159" t="e">
        <f t="shared" si="1"/>
        <v>#DIV/0!</v>
      </c>
      <c r="H19" s="64"/>
      <c r="I19" s="123"/>
      <c r="J19" s="158"/>
      <c r="K19" s="124"/>
      <c r="L19" s="159"/>
      <c r="M19" s="148"/>
      <c r="N19" s="148"/>
    </row>
    <row r="20" spans="1:14" s="22" customFormat="1" ht="42.75" customHeight="1" thickTop="1" thickBot="1" x14ac:dyDescent="0.25">
      <c r="A20" s="58"/>
      <c r="B20" s="123"/>
      <c r="C20" s="162" t="s">
        <v>182</v>
      </c>
      <c r="D20" s="123"/>
      <c r="E20" s="158" t="e">
        <f t="shared" si="3"/>
        <v>#DIV/0!</v>
      </c>
      <c r="F20" s="124"/>
      <c r="G20" s="159" t="e">
        <f t="shared" si="1"/>
        <v>#DIV/0!</v>
      </c>
      <c r="H20" s="64"/>
      <c r="I20" s="123"/>
      <c r="J20" s="158"/>
      <c r="K20" s="124"/>
      <c r="L20" s="159"/>
      <c r="M20" s="148"/>
      <c r="N20" s="148"/>
    </row>
    <row r="21" spans="1:14" s="22" customFormat="1" ht="42.75" customHeight="1" thickTop="1" thickBot="1" x14ac:dyDescent="0.25">
      <c r="A21" s="58"/>
      <c r="B21" s="123"/>
      <c r="C21" s="162" t="s">
        <v>182</v>
      </c>
      <c r="D21" s="123"/>
      <c r="E21" s="158" t="e">
        <f t="shared" si="3"/>
        <v>#DIV/0!</v>
      </c>
      <c r="F21" s="124"/>
      <c r="G21" s="159" t="e">
        <f t="shared" si="1"/>
        <v>#DIV/0!</v>
      </c>
      <c r="H21" s="64"/>
      <c r="I21" s="123"/>
      <c r="J21" s="158" t="e">
        <f t="shared" si="2"/>
        <v>#DIV/0!</v>
      </c>
      <c r="K21" s="124"/>
      <c r="L21" s="159" t="e">
        <f t="shared" si="0"/>
        <v>#DIV/0!</v>
      </c>
      <c r="M21" s="148"/>
      <c r="N21" s="148"/>
    </row>
    <row r="22" spans="1:14" s="22" customFormat="1" ht="42.75" customHeight="1" thickTop="1" thickBot="1" x14ac:dyDescent="0.25">
      <c r="A22" s="58"/>
      <c r="B22" s="123"/>
      <c r="C22" s="162" t="s">
        <v>182</v>
      </c>
      <c r="D22" s="123"/>
      <c r="E22" s="158" t="e">
        <f t="shared" ref="E22:E23" si="4">F22/D22</f>
        <v>#DIV/0!</v>
      </c>
      <c r="F22" s="124"/>
      <c r="G22" s="159" t="e">
        <f t="shared" ref="G22:G23" si="5">D22/workers_targeted</f>
        <v>#DIV/0!</v>
      </c>
      <c r="H22" s="64"/>
      <c r="I22" s="123"/>
      <c r="J22" s="158" t="e">
        <f t="shared" ref="J22:J23" si="6">K22/I22</f>
        <v>#DIV/0!</v>
      </c>
      <c r="K22" s="124"/>
      <c r="L22" s="159" t="e">
        <f t="shared" ref="L22:L23" si="7">I22/workers_benefited</f>
        <v>#DIV/0!</v>
      </c>
      <c r="M22" s="148"/>
      <c r="N22" s="148"/>
    </row>
    <row r="23" spans="1:14" s="22" customFormat="1" ht="42.75" customHeight="1" thickTop="1" thickBot="1" x14ac:dyDescent="0.25">
      <c r="A23" s="58"/>
      <c r="B23" s="123"/>
      <c r="C23" s="162" t="s">
        <v>182</v>
      </c>
      <c r="D23" s="123"/>
      <c r="E23" s="158" t="e">
        <f t="shared" si="4"/>
        <v>#DIV/0!</v>
      </c>
      <c r="F23" s="124"/>
      <c r="G23" s="159" t="e">
        <f t="shared" si="5"/>
        <v>#DIV/0!</v>
      </c>
      <c r="H23" s="64"/>
      <c r="I23" s="123"/>
      <c r="J23" s="158" t="e">
        <f t="shared" si="6"/>
        <v>#DIV/0!</v>
      </c>
      <c r="K23" s="124"/>
      <c r="L23" s="159" t="e">
        <f t="shared" si="7"/>
        <v>#DIV/0!</v>
      </c>
      <c r="M23" s="148"/>
      <c r="N23" s="148"/>
    </row>
    <row r="24" spans="1:14" s="22" customFormat="1" ht="42.75" customHeight="1" thickTop="1" thickBot="1" x14ac:dyDescent="0.25">
      <c r="A24" s="58"/>
      <c r="B24" s="123"/>
      <c r="C24" s="162" t="s">
        <v>182</v>
      </c>
      <c r="D24" s="123"/>
      <c r="E24" s="158" t="e">
        <f t="shared" ref="E24" si="8">F24/D24</f>
        <v>#DIV/0!</v>
      </c>
      <c r="F24" s="124"/>
      <c r="G24" s="159" t="e">
        <f t="shared" ref="G24" si="9">D24/workers_targeted</f>
        <v>#DIV/0!</v>
      </c>
      <c r="H24" s="64"/>
      <c r="I24" s="123"/>
      <c r="J24" s="158" t="e">
        <f t="shared" ref="J24" si="10">K24/I24</f>
        <v>#DIV/0!</v>
      </c>
      <c r="K24" s="124"/>
      <c r="L24" s="159" t="e">
        <f t="shared" ref="L24" si="11">I24/workers_benefited</f>
        <v>#DIV/0!</v>
      </c>
      <c r="M24" s="148"/>
      <c r="N24" s="148"/>
    </row>
    <row r="25" spans="1:14" s="22" customFormat="1" ht="42.75" customHeight="1" thickTop="1" thickBot="1" x14ac:dyDescent="0.25">
      <c r="A25" s="58"/>
      <c r="B25" s="123"/>
      <c r="C25" s="162" t="s">
        <v>182</v>
      </c>
      <c r="D25" s="123"/>
      <c r="E25" s="158" t="e">
        <f t="shared" si="3"/>
        <v>#DIV/0!</v>
      </c>
      <c r="F25" s="124"/>
      <c r="G25" s="159" t="e">
        <f t="shared" si="1"/>
        <v>#DIV/0!</v>
      </c>
      <c r="H25" s="64"/>
      <c r="I25" s="123"/>
      <c r="J25" s="158" t="e">
        <f t="shared" si="2"/>
        <v>#DIV/0!</v>
      </c>
      <c r="K25" s="124"/>
      <c r="L25" s="159" t="e">
        <f t="shared" si="0"/>
        <v>#DIV/0!</v>
      </c>
      <c r="M25" s="148"/>
      <c r="N25" s="148"/>
    </row>
    <row r="26" spans="1:14" s="22" customFormat="1" ht="18" customHeight="1" thickTop="1" thickBot="1" x14ac:dyDescent="0.25">
      <c r="A26" s="58"/>
      <c r="B26" s="130"/>
      <c r="C26" s="130"/>
      <c r="D26" s="130"/>
      <c r="E26" s="130"/>
      <c r="F26" s="130"/>
      <c r="G26" s="130"/>
      <c r="H26" s="130"/>
      <c r="I26" s="130"/>
      <c r="J26" s="130"/>
      <c r="K26" s="130"/>
      <c r="L26" s="130"/>
      <c r="M26" s="149"/>
      <c r="N26" s="149"/>
    </row>
    <row r="27" spans="1:14" s="3" customFormat="1" ht="13.5" thickBot="1" x14ac:dyDescent="0.25">
      <c r="A27" s="54"/>
      <c r="B27" s="136" t="s">
        <v>171</v>
      </c>
      <c r="C27" s="137"/>
      <c r="D27" s="138"/>
      <c r="E27" s="139"/>
      <c r="F27" s="140">
        <f>SUM(F11:F25)</f>
        <v>0</v>
      </c>
      <c r="G27" s="54"/>
      <c r="H27" s="141"/>
      <c r="I27" s="142"/>
      <c r="J27" s="139"/>
      <c r="K27" s="140">
        <f>SUM(K11:K25)</f>
        <v>0</v>
      </c>
      <c r="M27" s="148"/>
      <c r="N27" s="148"/>
    </row>
    <row r="28" spans="1:14" s="22" customFormat="1" ht="16.5" customHeight="1" thickBot="1" x14ac:dyDescent="0.25">
      <c r="A28" s="58"/>
      <c r="B28" s="130"/>
      <c r="C28" s="130"/>
      <c r="D28" s="130"/>
      <c r="E28" s="130"/>
      <c r="F28" s="130"/>
      <c r="G28" s="130"/>
      <c r="H28" s="130"/>
      <c r="I28" s="130"/>
      <c r="J28" s="130"/>
      <c r="K28" s="130"/>
      <c r="L28" s="130"/>
      <c r="M28" s="149"/>
      <c r="N28" s="149"/>
    </row>
    <row r="29" spans="1:14" ht="26.25" thickBot="1" x14ac:dyDescent="0.25">
      <c r="A29" s="49"/>
      <c r="B29" s="26" t="s">
        <v>20</v>
      </c>
      <c r="C29" s="51"/>
      <c r="D29" s="47"/>
      <c r="E29" s="47"/>
      <c r="F29" s="172" t="e">
        <f>sub_total_implement/total_cost</f>
        <v>#DIV/0!</v>
      </c>
      <c r="G29" s="53"/>
      <c r="H29" s="51"/>
      <c r="I29" s="47"/>
      <c r="J29" s="47"/>
      <c r="K29" s="172" t="e">
        <f>actual_sub_total_implement/actual_total_cost</f>
        <v>#DIV/0!</v>
      </c>
      <c r="L29" s="53"/>
      <c r="M29" s="148"/>
      <c r="N29" s="148"/>
    </row>
    <row r="30" spans="1:14" ht="15" x14ac:dyDescent="0.25">
      <c r="A30" s="49"/>
      <c r="B30" s="5" t="s">
        <v>1</v>
      </c>
      <c r="C30" s="47"/>
      <c r="D30" s="48"/>
      <c r="E30" s="48"/>
      <c r="F30" s="90">
        <v>0</v>
      </c>
      <c r="G30" s="53"/>
      <c r="H30" s="47"/>
      <c r="I30" s="48"/>
      <c r="J30" s="48"/>
      <c r="K30" s="90">
        <v>0</v>
      </c>
      <c r="L30" s="53"/>
      <c r="M30" s="148"/>
      <c r="N30" s="148"/>
    </row>
    <row r="31" spans="1:14" ht="15" x14ac:dyDescent="0.25">
      <c r="A31" s="49"/>
      <c r="B31" s="5" t="s">
        <v>3</v>
      </c>
      <c r="C31" s="47"/>
      <c r="D31" s="48"/>
      <c r="E31" s="48"/>
      <c r="F31" s="91">
        <v>0</v>
      </c>
      <c r="G31" s="53"/>
      <c r="H31" s="47"/>
      <c r="I31" s="48"/>
      <c r="J31" s="48"/>
      <c r="K31" s="91">
        <v>0</v>
      </c>
      <c r="L31" s="53"/>
      <c r="M31" s="148"/>
      <c r="N31" s="148"/>
    </row>
    <row r="32" spans="1:14" ht="15" x14ac:dyDescent="0.25">
      <c r="A32" s="49"/>
      <c r="B32" s="5" t="s">
        <v>2</v>
      </c>
      <c r="C32" s="47"/>
      <c r="D32" s="48"/>
      <c r="E32" s="48"/>
      <c r="F32" s="91">
        <v>0</v>
      </c>
      <c r="G32" s="53"/>
      <c r="H32" s="47"/>
      <c r="I32" s="48"/>
      <c r="J32" s="48"/>
      <c r="K32" s="91">
        <v>0</v>
      </c>
      <c r="L32" s="53"/>
      <c r="M32" s="148"/>
      <c r="N32" s="148"/>
    </row>
    <row r="33" spans="1:31" ht="15" x14ac:dyDescent="0.25">
      <c r="A33" s="49"/>
      <c r="B33" s="5" t="s">
        <v>0</v>
      </c>
      <c r="C33" s="47"/>
      <c r="D33" s="48"/>
      <c r="E33" s="48"/>
      <c r="F33" s="91">
        <v>0</v>
      </c>
      <c r="G33" s="53"/>
      <c r="H33" s="47"/>
      <c r="I33" s="48"/>
      <c r="J33" s="48"/>
      <c r="K33" s="91">
        <v>0</v>
      </c>
      <c r="L33" s="53"/>
      <c r="M33" s="148"/>
      <c r="N33" s="148"/>
    </row>
    <row r="34" spans="1:31" ht="15.75" thickBot="1" x14ac:dyDescent="0.3">
      <c r="A34" s="49"/>
      <c r="B34" s="5" t="s">
        <v>73</v>
      </c>
      <c r="C34" s="47"/>
      <c r="D34" s="48"/>
      <c r="E34" s="48"/>
      <c r="F34" s="92">
        <v>0</v>
      </c>
      <c r="G34" s="53"/>
      <c r="H34" s="47"/>
      <c r="I34" s="48"/>
      <c r="J34" s="48"/>
      <c r="K34" s="92">
        <v>0</v>
      </c>
      <c r="L34" s="53"/>
      <c r="M34" s="148"/>
      <c r="N34" s="148"/>
    </row>
    <row r="35" spans="1:31" ht="26.25" thickBot="1" x14ac:dyDescent="0.25">
      <c r="A35" s="49"/>
      <c r="B35" s="27" t="s">
        <v>21</v>
      </c>
      <c r="C35" s="47"/>
      <c r="D35" s="48"/>
      <c r="E35" s="48"/>
      <c r="F35" s="86">
        <f>SUM(F30:F34)</f>
        <v>0</v>
      </c>
      <c r="G35" s="171"/>
      <c r="H35" s="47"/>
      <c r="I35" s="48"/>
      <c r="J35" s="48"/>
      <c r="K35" s="86">
        <f>SUM(K30:K34)</f>
        <v>0</v>
      </c>
      <c r="L35" s="171"/>
      <c r="M35" s="148"/>
      <c r="N35" s="148"/>
    </row>
    <row r="36" spans="1:31" ht="6" customHeight="1" thickBot="1" x14ac:dyDescent="0.25">
      <c r="A36" s="49"/>
      <c r="B36" s="4"/>
      <c r="C36" s="47"/>
      <c r="D36" s="49"/>
      <c r="E36" s="49"/>
      <c r="F36" s="70"/>
      <c r="G36" s="53"/>
      <c r="H36" s="47"/>
      <c r="I36" s="49"/>
      <c r="J36" s="49"/>
      <c r="K36" s="70"/>
      <c r="L36" s="49"/>
      <c r="M36" s="148"/>
      <c r="N36" s="148"/>
      <c r="O36" s="34"/>
    </row>
    <row r="37" spans="1:31" s="24" customFormat="1" ht="15.75" thickBot="1" x14ac:dyDescent="0.3">
      <c r="A37" s="50"/>
      <c r="B37" s="23" t="s">
        <v>158</v>
      </c>
      <c r="C37" s="52"/>
      <c r="D37" s="50"/>
      <c r="E37" s="50"/>
      <c r="F37" s="87">
        <f>sub_total_actions+sub_total_implement</f>
        <v>0</v>
      </c>
      <c r="G37" s="36"/>
      <c r="H37" s="186" t="s">
        <v>156</v>
      </c>
      <c r="I37" s="187"/>
      <c r="J37" s="188"/>
      <c r="K37" s="93">
        <f>actual_sub_total_actions+actual_sub_total_implement</f>
        <v>0</v>
      </c>
      <c r="L37" s="74"/>
      <c r="M37" s="150"/>
      <c r="N37" s="150"/>
      <c r="O37" s="35"/>
    </row>
    <row r="38" spans="1:31" ht="6.75" customHeight="1" thickBot="1" x14ac:dyDescent="0.25">
      <c r="A38" s="49"/>
      <c r="B38" s="49"/>
      <c r="C38" s="49"/>
      <c r="D38" s="49"/>
      <c r="E38" s="49"/>
      <c r="F38" s="55"/>
      <c r="G38" s="53"/>
      <c r="H38" s="49"/>
      <c r="I38" s="49"/>
      <c r="J38" s="49"/>
      <c r="K38" s="49"/>
      <c r="L38" s="53"/>
      <c r="M38" s="148"/>
      <c r="N38" s="148"/>
    </row>
    <row r="39" spans="1:31" ht="26.25" thickBot="1" x14ac:dyDescent="0.3">
      <c r="A39" s="49"/>
      <c r="B39" s="49"/>
      <c r="C39" s="49"/>
      <c r="D39" s="49"/>
      <c r="E39" s="49"/>
      <c r="F39" s="49"/>
      <c r="G39" s="2"/>
      <c r="H39" s="186" t="s">
        <v>157</v>
      </c>
      <c r="I39" s="187"/>
      <c r="J39" s="188"/>
      <c r="K39" s="107"/>
      <c r="L39" s="128" t="s">
        <v>165</v>
      </c>
      <c r="M39" s="151"/>
      <c r="N39" s="148"/>
    </row>
    <row r="40" spans="1:31" s="108" customFormat="1" ht="15.75" customHeight="1" thickBot="1" x14ac:dyDescent="0.3">
      <c r="A40" s="49"/>
      <c r="B40" s="98" t="s">
        <v>33</v>
      </c>
      <c r="C40" s="113">
        <v>0.5</v>
      </c>
      <c r="D40" s="182" t="s">
        <v>160</v>
      </c>
      <c r="E40" s="183"/>
      <c r="F40" s="161">
        <f>ROUNDDOWN(total_cost*percentage_contrib,0)</f>
        <v>0</v>
      </c>
      <c r="G40" s="116" t="s">
        <v>167</v>
      </c>
      <c r="H40" s="109"/>
      <c r="I40" s="110"/>
      <c r="J40" s="111"/>
      <c r="K40" s="112"/>
      <c r="L40" s="115"/>
      <c r="M40" s="147"/>
      <c r="N40" s="147"/>
    </row>
    <row r="41" spans="1:31" ht="12.75" customHeight="1" thickBot="1" x14ac:dyDescent="0.3">
      <c r="A41" s="49"/>
      <c r="B41" s="56"/>
      <c r="C41" s="57"/>
      <c r="D41" s="49"/>
      <c r="E41" s="49"/>
      <c r="F41" s="49"/>
      <c r="G41" s="53"/>
      <c r="H41" s="49"/>
      <c r="I41" s="49"/>
      <c r="J41" s="49"/>
      <c r="K41" s="49"/>
      <c r="L41" s="53"/>
      <c r="M41" s="148"/>
      <c r="N41" s="148"/>
    </row>
    <row r="42" spans="1:31" ht="15.75" thickBot="1" x14ac:dyDescent="0.3">
      <c r="B42" s="104" t="s">
        <v>159</v>
      </c>
      <c r="C42" s="105">
        <f>percentage_contrib</f>
        <v>0.5</v>
      </c>
      <c r="D42" s="160" t="e">
        <f>egf_share_actual_expenditure/eligible_actual_expenditure</f>
        <v>#DIV/0!</v>
      </c>
      <c r="E42" s="106"/>
      <c r="F42" s="106"/>
      <c r="G42" s="106"/>
      <c r="H42" s="106"/>
      <c r="I42" s="106"/>
      <c r="J42" s="106"/>
      <c r="K42" s="133">
        <f>ROUNDDOWN(eligible_actual_expenditure*percentage_contrib,2)</f>
        <v>0</v>
      </c>
      <c r="L42" s="163" t="s">
        <v>168</v>
      </c>
      <c r="M42" s="148"/>
      <c r="N42" s="148"/>
    </row>
    <row r="43" spans="1:31" s="101" customFormat="1" ht="6.75" customHeight="1" thickBot="1" x14ac:dyDescent="0.3">
      <c r="B43" s="131"/>
      <c r="C43" s="102"/>
      <c r="D43" s="103"/>
      <c r="E43" s="47"/>
      <c r="F43" s="47"/>
      <c r="G43" s="47"/>
      <c r="H43" s="47"/>
      <c r="I43" s="47"/>
      <c r="J43" s="47"/>
      <c r="K43" s="134"/>
      <c r="L43" s="165"/>
      <c r="M43" s="152"/>
      <c r="N43" s="152"/>
      <c r="O43" s="100"/>
      <c r="P43" s="100"/>
      <c r="Q43" s="100"/>
      <c r="R43" s="100"/>
      <c r="S43" s="100"/>
      <c r="T43" s="100"/>
      <c r="U43" s="100"/>
      <c r="V43" s="100"/>
      <c r="W43" s="100"/>
      <c r="X43" s="100"/>
      <c r="Y43" s="100"/>
      <c r="Z43" s="100"/>
      <c r="AA43" s="100"/>
      <c r="AB43" s="100"/>
      <c r="AC43" s="100"/>
      <c r="AD43" s="100"/>
      <c r="AE43" s="100"/>
    </row>
    <row r="44" spans="1:31" ht="31.5" customHeight="1" thickTop="1" thickBot="1" x14ac:dyDescent="0.3">
      <c r="B44" s="132"/>
      <c r="C44" s="57"/>
      <c r="D44" s="49"/>
      <c r="E44" s="49"/>
      <c r="F44" s="49"/>
      <c r="G44" s="85"/>
      <c r="H44" s="49"/>
      <c r="I44" s="49"/>
      <c r="J44" s="49"/>
      <c r="K44" s="135"/>
      <c r="L44" s="166" t="s">
        <v>39</v>
      </c>
      <c r="M44" s="167" t="s">
        <v>185</v>
      </c>
      <c r="N44" s="164"/>
      <c r="T44" s="99"/>
      <c r="U44" s="99"/>
      <c r="V44" s="99"/>
      <c r="W44" s="99"/>
      <c r="X44" s="99"/>
      <c r="Y44" s="99"/>
      <c r="Z44" s="99"/>
      <c r="AA44" s="99"/>
      <c r="AB44" s="99"/>
      <c r="AC44" s="99"/>
      <c r="AD44" s="99"/>
    </row>
    <row r="45" spans="1:31" ht="16.5" thickTop="1" thickBot="1" x14ac:dyDescent="0.3">
      <c r="B45" s="94" t="s">
        <v>155</v>
      </c>
      <c r="C45" s="95"/>
      <c r="D45" s="96"/>
      <c r="E45" s="97"/>
      <c r="F45" s="97"/>
      <c r="G45" s="97"/>
      <c r="H45" s="97"/>
      <c r="I45" s="97"/>
      <c r="J45" s="97"/>
      <c r="K45" s="114">
        <f>IF(contribution-egf_share_actual_expenditure&lt;0,"0",contribution-egf_share_actual_expenditure)</f>
        <v>0</v>
      </c>
      <c r="L45" s="170" t="e">
        <f>egf_share_actual_expenditure/contribution</f>
        <v>#DIV/0!</v>
      </c>
      <c r="M45" s="168" t="e">
        <f>balance_EGF_unspent_fund/contribution</f>
        <v>#DIV/0!</v>
      </c>
      <c r="N45" s="169" t="e">
        <f>M45+L45</f>
        <v>#DIV/0!</v>
      </c>
      <c r="O45" s="99"/>
      <c r="P45" s="99"/>
      <c r="Q45" s="99"/>
      <c r="R45" s="99"/>
      <c r="S45" s="99"/>
      <c r="T45" s="99"/>
      <c r="U45" s="99"/>
      <c r="V45" s="99"/>
      <c r="W45" s="99"/>
      <c r="X45" s="99"/>
      <c r="Y45" s="99"/>
      <c r="Z45" s="99"/>
      <c r="AA45" s="99"/>
      <c r="AB45" s="99"/>
      <c r="AC45" s="99"/>
      <c r="AD45" s="99"/>
    </row>
    <row r="46" spans="1:31" ht="12.75" customHeight="1" x14ac:dyDescent="0.25">
      <c r="A46" s="49"/>
      <c r="B46" s="56"/>
      <c r="C46" s="49"/>
      <c r="D46" s="49"/>
      <c r="E46" s="49"/>
      <c r="F46" s="49"/>
      <c r="G46" s="85"/>
      <c r="H46" s="49"/>
      <c r="I46" s="49"/>
      <c r="J46" s="49"/>
      <c r="K46" s="129"/>
      <c r="L46" s="129"/>
      <c r="M46" s="153"/>
      <c r="N46" s="153"/>
      <c r="O46" s="99"/>
      <c r="P46" s="99"/>
      <c r="Q46" s="99"/>
      <c r="R46" s="99"/>
      <c r="S46" s="99"/>
      <c r="T46" s="99"/>
      <c r="U46" s="99"/>
      <c r="V46" s="99"/>
      <c r="W46" s="99"/>
      <c r="X46" s="99"/>
      <c r="Y46" s="99"/>
      <c r="Z46" s="99"/>
      <c r="AA46" s="99"/>
      <c r="AB46" s="99"/>
      <c r="AC46" s="99"/>
      <c r="AD46" s="99"/>
      <c r="AE46" s="99"/>
    </row>
    <row r="47" spans="1:31" ht="12.75" customHeight="1" x14ac:dyDescent="0.25">
      <c r="A47" s="125"/>
      <c r="B47" s="85"/>
      <c r="C47" s="56"/>
      <c r="D47" s="56"/>
      <c r="E47" s="56"/>
      <c r="F47" s="56"/>
      <c r="G47" s="85"/>
      <c r="H47" s="56"/>
      <c r="I47" s="193" t="s">
        <v>176</v>
      </c>
      <c r="J47" s="194"/>
      <c r="K47" s="194"/>
      <c r="L47" s="194"/>
      <c r="M47" s="154"/>
      <c r="N47" s="154"/>
      <c r="O47" s="99"/>
      <c r="P47" s="99"/>
      <c r="Q47" s="99"/>
      <c r="R47" s="99"/>
      <c r="S47" s="99"/>
      <c r="T47" s="99"/>
      <c r="U47" s="99"/>
      <c r="V47" s="99"/>
      <c r="W47" s="99"/>
      <c r="X47" s="99"/>
      <c r="Y47" s="99"/>
      <c r="Z47" s="99"/>
      <c r="AA47" s="99"/>
      <c r="AB47" s="99"/>
      <c r="AC47" s="99"/>
      <c r="AD47" s="99"/>
      <c r="AE47" s="99"/>
    </row>
    <row r="48" spans="1:31" x14ac:dyDescent="0.2">
      <c r="A48" s="125"/>
      <c r="B48" s="116" t="s">
        <v>183</v>
      </c>
      <c r="C48" s="49"/>
      <c r="D48" s="49"/>
      <c r="E48" s="49"/>
      <c r="F48" s="49"/>
      <c r="G48" s="85"/>
      <c r="H48" s="49"/>
      <c r="I48" s="194"/>
      <c r="J48" s="194"/>
      <c r="K48" s="194"/>
      <c r="L48" s="194"/>
      <c r="M48" s="154"/>
      <c r="N48" s="154"/>
      <c r="O48" s="99"/>
      <c r="P48" s="99"/>
      <c r="Q48" s="99"/>
      <c r="R48" s="99"/>
      <c r="S48" s="99"/>
      <c r="T48" s="99"/>
      <c r="U48" s="99"/>
      <c r="V48" s="99"/>
      <c r="W48" s="99"/>
      <c r="X48" s="99"/>
      <c r="Y48" s="99"/>
      <c r="Z48" s="99"/>
      <c r="AA48" s="99"/>
      <c r="AB48" s="99"/>
      <c r="AC48" s="99"/>
      <c r="AD48" s="99"/>
      <c r="AE48" s="99"/>
    </row>
    <row r="49" spans="1:14" ht="14.25" customHeight="1" x14ac:dyDescent="0.2">
      <c r="A49" s="125"/>
      <c r="B49" s="126" t="s">
        <v>166</v>
      </c>
      <c r="C49" s="49"/>
      <c r="D49" s="49"/>
      <c r="E49" s="49"/>
      <c r="F49" s="49"/>
      <c r="G49" s="53"/>
      <c r="H49" s="49"/>
      <c r="I49" s="53"/>
      <c r="J49" s="49"/>
      <c r="K49" s="130"/>
      <c r="L49" s="130"/>
      <c r="M49" s="148"/>
      <c r="N49" s="148"/>
    </row>
    <row r="50" spans="1:14" x14ac:dyDescent="0.2">
      <c r="A50" s="125"/>
      <c r="B50" s="116" t="s">
        <v>169</v>
      </c>
      <c r="C50" s="49"/>
      <c r="D50" s="49"/>
      <c r="E50" s="49"/>
      <c r="F50" s="49"/>
      <c r="G50" s="53"/>
      <c r="H50" s="49"/>
      <c r="I50" s="53"/>
      <c r="J50" s="49"/>
      <c r="K50" s="184" t="s">
        <v>163</v>
      </c>
      <c r="L50" s="185"/>
      <c r="M50" s="155"/>
      <c r="N50" s="155"/>
    </row>
    <row r="51" spans="1:14" x14ac:dyDescent="0.2">
      <c r="A51" s="125"/>
      <c r="B51" s="49"/>
      <c r="C51" s="49"/>
      <c r="D51" s="49"/>
      <c r="E51" s="49"/>
      <c r="F51" s="49"/>
      <c r="G51" s="53"/>
      <c r="H51" s="49"/>
      <c r="I51" s="53"/>
      <c r="J51" s="49"/>
      <c r="K51" s="118">
        <f>balance_EGF_unspent_fund*90%</f>
        <v>0</v>
      </c>
      <c r="L51" s="119">
        <v>0.9</v>
      </c>
      <c r="M51" s="156"/>
      <c r="N51" s="156"/>
    </row>
    <row r="52" spans="1:14" x14ac:dyDescent="0.2">
      <c r="A52" s="125"/>
      <c r="B52" s="125"/>
      <c r="C52" s="125"/>
      <c r="D52" s="125"/>
      <c r="E52" s="125"/>
      <c r="F52" s="125"/>
      <c r="G52" s="53"/>
      <c r="H52" s="125"/>
      <c r="I52" s="125"/>
      <c r="J52" s="125"/>
      <c r="K52" s="118">
        <f>balance_EGF_unspent_fund*10%</f>
        <v>0</v>
      </c>
      <c r="L52" s="120">
        <v>0.1</v>
      </c>
      <c r="M52" s="148"/>
      <c r="N52" s="148"/>
    </row>
    <row r="53" spans="1:14" x14ac:dyDescent="0.2">
      <c r="A53" s="125"/>
      <c r="B53" s="117"/>
      <c r="C53" s="125"/>
      <c r="D53" s="125"/>
      <c r="E53" s="125"/>
      <c r="F53" s="125"/>
      <c r="G53" s="53"/>
      <c r="H53" s="125"/>
      <c r="I53" s="125"/>
      <c r="J53" s="125"/>
      <c r="K53" s="121">
        <f>SUM(K51:K52)</f>
        <v>0</v>
      </c>
      <c r="L53" s="122">
        <f>SUM(L51:L52)</f>
        <v>1</v>
      </c>
      <c r="M53" s="148"/>
      <c r="N53" s="148"/>
    </row>
    <row r="54" spans="1:14" x14ac:dyDescent="0.2">
      <c r="A54" s="125"/>
      <c r="B54" s="125"/>
      <c r="C54" s="125"/>
      <c r="D54" s="125"/>
      <c r="E54" s="125"/>
      <c r="F54" s="125"/>
      <c r="G54" s="53"/>
      <c r="H54" s="125"/>
      <c r="I54" s="125"/>
      <c r="J54" s="125"/>
      <c r="K54" s="127"/>
      <c r="L54" s="53"/>
      <c r="M54" s="148"/>
      <c r="N54" s="148"/>
    </row>
    <row r="55" spans="1:14" x14ac:dyDescent="0.2">
      <c r="A55" s="125"/>
      <c r="K55" s="125"/>
      <c r="L55" s="53"/>
      <c r="M55" s="148"/>
      <c r="N55" s="148"/>
    </row>
  </sheetData>
  <mergeCells count="18">
    <mergeCell ref="D40:E40"/>
    <mergeCell ref="K50:L50"/>
    <mergeCell ref="H39:J39"/>
    <mergeCell ref="I7:K7"/>
    <mergeCell ref="I8:I9"/>
    <mergeCell ref="J8:J9"/>
    <mergeCell ref="L8:L11"/>
    <mergeCell ref="H37:J37"/>
    <mergeCell ref="I47:L48"/>
    <mergeCell ref="D7:F7"/>
    <mergeCell ref="D8:D9"/>
    <mergeCell ref="E8:E9"/>
    <mergeCell ref="G8:G11"/>
    <mergeCell ref="K1:L1"/>
    <mergeCell ref="K2:L2"/>
    <mergeCell ref="B1:D1"/>
    <mergeCell ref="H4:K5"/>
    <mergeCell ref="B9:B10"/>
  </mergeCells>
  <phoneticPr fontId="4" type="noConversion"/>
  <conditionalFormatting sqref="F29">
    <cfRule type="cellIs" dxfId="39" priority="58" stopIfTrue="1" operator="between">
      <formula>0</formula>
      <formula>1</formula>
    </cfRule>
  </conditionalFormatting>
  <conditionalFormatting sqref="K29">
    <cfRule type="cellIs" dxfId="38" priority="57" stopIfTrue="1" operator="between">
      <formula>0</formula>
      <formula>1</formula>
    </cfRule>
  </conditionalFormatting>
  <conditionalFormatting sqref="K14:K25">
    <cfRule type="cellIs" dxfId="37" priority="53" operator="greaterThan">
      <formula>$F14</formula>
    </cfRule>
  </conditionalFormatting>
  <conditionalFormatting sqref="I15:I21 I25">
    <cfRule type="cellIs" dxfId="36" priority="50" operator="greaterThan">
      <formula>$D15</formula>
    </cfRule>
  </conditionalFormatting>
  <conditionalFormatting sqref="L8:L11">
    <cfRule type="cellIs" dxfId="35" priority="49" operator="greaterThan">
      <formula>$G$8</formula>
    </cfRule>
  </conditionalFormatting>
  <conditionalFormatting sqref="J14:J21 L14:L21 E14:E21 G14:G21 G25 E25 L25 J25">
    <cfRule type="cellIs" dxfId="34" priority="48" operator="greaterThan">
      <formula>0</formula>
    </cfRule>
  </conditionalFormatting>
  <conditionalFormatting sqref="L45">
    <cfRule type="cellIs" dxfId="33" priority="44" operator="greaterThan">
      <formula>0</formula>
    </cfRule>
  </conditionalFormatting>
  <conditionalFormatting sqref="D42">
    <cfRule type="cellIs" dxfId="32" priority="43" operator="greaterThan">
      <formula>0</formula>
    </cfRule>
  </conditionalFormatting>
  <conditionalFormatting sqref="D14:D25">
    <cfRule type="cellIs" dxfId="31" priority="37" operator="greaterThan">
      <formula>$G$8</formula>
    </cfRule>
  </conditionalFormatting>
  <conditionalFormatting sqref="C14:C21 C25">
    <cfRule type="cellIs" dxfId="30" priority="35" operator="greaterThan">
      <formula>"&gt;""a"""</formula>
    </cfRule>
  </conditionalFormatting>
  <conditionalFormatting sqref="K22">
    <cfRule type="cellIs" dxfId="29" priority="34" operator="greaterThan">
      <formula>$F22</formula>
    </cfRule>
  </conditionalFormatting>
  <conditionalFormatting sqref="I22">
    <cfRule type="cellIs" dxfId="28" priority="32" operator="greaterThan">
      <formula>$D22</formula>
    </cfRule>
  </conditionalFormatting>
  <conditionalFormatting sqref="G22 E22 L22 J22">
    <cfRule type="cellIs" dxfId="27" priority="31" operator="greaterThan">
      <formula>0</formula>
    </cfRule>
  </conditionalFormatting>
  <conditionalFormatting sqref="I22">
    <cfRule type="cellIs" dxfId="26" priority="30" operator="greaterThan">
      <formula>$L$8</formula>
    </cfRule>
    <cfRule type="cellIs" dxfId="25" priority="33" operator="greaterThan">
      <formula>$D22</formula>
    </cfRule>
  </conditionalFormatting>
  <conditionalFormatting sqref="C22">
    <cfRule type="cellIs" dxfId="24" priority="25" operator="greaterThan">
      <formula>"&gt;""a"""</formula>
    </cfRule>
  </conditionalFormatting>
  <conditionalFormatting sqref="K24">
    <cfRule type="cellIs" dxfId="23" priority="24" operator="greaterThan">
      <formula>$F24</formula>
    </cfRule>
  </conditionalFormatting>
  <conditionalFormatting sqref="I24">
    <cfRule type="cellIs" dxfId="22" priority="22" operator="greaterThan">
      <formula>$D24</formula>
    </cfRule>
  </conditionalFormatting>
  <conditionalFormatting sqref="G24 E24 L24 J24">
    <cfRule type="cellIs" dxfId="21" priority="21" operator="greaterThan">
      <formula>0</formula>
    </cfRule>
  </conditionalFormatting>
  <conditionalFormatting sqref="I24">
    <cfRule type="cellIs" dxfId="20" priority="20" operator="greaterThan">
      <formula>$L$8</formula>
    </cfRule>
    <cfRule type="cellIs" dxfId="19" priority="23" operator="greaterThan">
      <formula>$D24</formula>
    </cfRule>
  </conditionalFormatting>
  <conditionalFormatting sqref="C24">
    <cfRule type="cellIs" dxfId="18" priority="15" operator="greaterThan">
      <formula>"&gt;""a"""</formula>
    </cfRule>
  </conditionalFormatting>
  <conditionalFormatting sqref="K23">
    <cfRule type="cellIs" dxfId="17" priority="14" operator="greaterThan">
      <formula>$F23</formula>
    </cfRule>
  </conditionalFormatting>
  <conditionalFormatting sqref="I23">
    <cfRule type="cellIs" dxfId="16" priority="12" operator="greaterThan">
      <formula>$D23</formula>
    </cfRule>
  </conditionalFormatting>
  <conditionalFormatting sqref="G23 E23 L23 J23">
    <cfRule type="cellIs" dxfId="15" priority="11" operator="greaterThan">
      <formula>0</formula>
    </cfRule>
  </conditionalFormatting>
  <conditionalFormatting sqref="I23">
    <cfRule type="cellIs" dxfId="14" priority="10" operator="greaterThan">
      <formula>$L$8</formula>
    </cfRule>
    <cfRule type="cellIs" dxfId="13" priority="13" operator="greaterThan">
      <formula>$D23</formula>
    </cfRule>
  </conditionalFormatting>
  <conditionalFormatting sqref="C23">
    <cfRule type="cellIs" dxfId="12" priority="5" operator="greaterThan">
      <formula>"&gt;""a"""</formula>
    </cfRule>
  </conditionalFormatting>
  <conditionalFormatting sqref="G8:G11">
    <cfRule type="cellIs" dxfId="11" priority="4" operator="notBetween">
      <formula>1</formula>
      <formula>100000</formula>
    </cfRule>
  </conditionalFormatting>
  <conditionalFormatting sqref="I14:I25">
    <cfRule type="cellIs" dxfId="10" priority="45" operator="greaterThan">
      <formula>$L$8</formula>
    </cfRule>
    <cfRule type="cellIs" dxfId="9" priority="51" operator="greaterThan">
      <formula>$D14</formula>
    </cfRule>
  </conditionalFormatting>
  <dataValidations disablePrompts="1" count="4">
    <dataValidation type="list" showInputMessage="1" showErrorMessage="1" sqref="C28 C14:C26" xr:uid="{00000000-0002-0000-0000-000000000000}">
      <formula1>EGF_categ_measures</formula1>
    </dataValidation>
    <dataValidation type="list" allowBlank="1" showInputMessage="1" showErrorMessage="1" sqref="C4" xr:uid="{00000000-0002-0000-0000-000001000000}">
      <formula1>"BE,BG,CZ,DK,DE,EE,IE,EL,ES,FR,IT,CY,LV,LT,LU,HU,MT,NL,AT,PL,PT,RO,SI,SK,FI,SE,UK,HR"</formula1>
    </dataValidation>
    <dataValidation type="whole" allowBlank="1" showInputMessage="1" showErrorMessage="1" sqref="D14:D25" xr:uid="{00000000-0002-0000-0000-000002000000}">
      <formula1>0</formula1>
      <formula2>100000</formula2>
    </dataValidation>
    <dataValidation type="decimal" allowBlank="1" showInputMessage="1" showErrorMessage="1" sqref="F14:F25" xr:uid="{00000000-0002-0000-0000-000003000000}">
      <formula1>0</formula1>
      <formula2>100000000</formula2>
    </dataValidation>
  </dataValidations>
  <pageMargins left="0.43307086614173229" right="0.27559055118110237" top="0.15748031496062992" bottom="0.23622047244094491" header="0.11811023622047245" footer="0.11811023622047245"/>
  <pageSetup paperSize="9" scale="5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8"/>
  <sheetViews>
    <sheetView workbookViewId="0">
      <selection activeCell="B21" sqref="B21:H21"/>
    </sheetView>
  </sheetViews>
  <sheetFormatPr defaultRowHeight="12.75" x14ac:dyDescent="0.2"/>
  <cols>
    <col min="1" max="1" width="6.85546875" customWidth="1"/>
    <col min="8" max="8" width="94.140625" customWidth="1"/>
  </cols>
  <sheetData>
    <row r="1" spans="1:8" ht="18.75" x14ac:dyDescent="0.3">
      <c r="A1" s="203" t="s">
        <v>125</v>
      </c>
      <c r="B1" s="204"/>
      <c r="C1" s="204"/>
      <c r="D1" s="204"/>
      <c r="E1" s="204"/>
      <c r="F1" s="204"/>
      <c r="G1" s="204"/>
      <c r="H1" s="204"/>
    </row>
    <row r="2" spans="1:8" ht="15.75" x14ac:dyDescent="0.25">
      <c r="A2" s="205" t="s">
        <v>126</v>
      </c>
      <c r="B2" s="204"/>
      <c r="C2" s="204"/>
      <c r="D2" s="204"/>
      <c r="E2" s="204"/>
      <c r="F2" s="204"/>
      <c r="G2" s="204"/>
      <c r="H2" s="204"/>
    </row>
    <row r="3" spans="1:8" ht="21" customHeight="1" x14ac:dyDescent="0.25">
      <c r="A3" s="206" t="s">
        <v>127</v>
      </c>
      <c r="B3" s="204"/>
      <c r="C3" s="204"/>
      <c r="D3" s="204"/>
      <c r="E3" s="204"/>
      <c r="F3" s="204"/>
      <c r="G3" s="204"/>
      <c r="H3" s="204"/>
    </row>
    <row r="4" spans="1:8" ht="17.25" customHeight="1" x14ac:dyDescent="0.2">
      <c r="A4" s="207" t="s">
        <v>128</v>
      </c>
      <c r="B4" s="208"/>
      <c r="C4" s="208"/>
      <c r="D4" s="208"/>
      <c r="E4" s="208"/>
      <c r="F4" s="208"/>
      <c r="G4" s="208"/>
      <c r="H4" s="208"/>
    </row>
    <row r="5" spans="1:8" ht="18.75" x14ac:dyDescent="0.2">
      <c r="A5" s="76"/>
      <c r="B5" s="78"/>
      <c r="C5" s="77"/>
      <c r="D5" s="77"/>
      <c r="E5" s="77"/>
      <c r="F5" s="77"/>
      <c r="G5" s="77"/>
      <c r="H5" s="77"/>
    </row>
    <row r="6" spans="1:8" ht="15.75" x14ac:dyDescent="0.25">
      <c r="A6" s="79"/>
      <c r="B6" s="77"/>
      <c r="C6" s="77"/>
      <c r="D6" s="77"/>
      <c r="E6" s="77"/>
      <c r="F6" s="77"/>
      <c r="G6" s="77"/>
      <c r="H6" s="77"/>
    </row>
    <row r="7" spans="1:8" ht="15.75" x14ac:dyDescent="0.25">
      <c r="A7" s="80" t="s">
        <v>129</v>
      </c>
      <c r="B7" s="77"/>
      <c r="C7" s="77"/>
      <c r="D7" s="77"/>
      <c r="E7" s="77"/>
      <c r="F7" s="77"/>
      <c r="G7" s="77"/>
      <c r="H7" s="77"/>
    </row>
    <row r="8" spans="1:8" ht="15" x14ac:dyDescent="0.2">
      <c r="A8" s="81"/>
      <c r="B8" s="82"/>
      <c r="C8" s="82"/>
      <c r="D8" s="82"/>
      <c r="E8" s="82"/>
      <c r="F8" s="82"/>
      <c r="G8" s="82"/>
      <c r="H8" s="82"/>
    </row>
    <row r="9" spans="1:8" ht="30" customHeight="1" x14ac:dyDescent="0.2">
      <c r="A9" s="83">
        <v>1</v>
      </c>
      <c r="B9" s="209" t="s">
        <v>130</v>
      </c>
      <c r="C9" s="210"/>
      <c r="D9" s="210"/>
      <c r="E9" s="210"/>
      <c r="F9" s="210"/>
      <c r="G9" s="210"/>
      <c r="H9" s="202"/>
    </row>
    <row r="10" spans="1:8" ht="30" customHeight="1" x14ac:dyDescent="0.2">
      <c r="A10" s="83">
        <v>2</v>
      </c>
      <c r="B10" s="210" t="s">
        <v>131</v>
      </c>
      <c r="C10" s="202"/>
      <c r="D10" s="202"/>
      <c r="E10" s="202"/>
      <c r="F10" s="202"/>
      <c r="G10" s="202"/>
      <c r="H10" s="202"/>
    </row>
    <row r="11" spans="1:8" ht="30" customHeight="1" x14ac:dyDescent="0.2">
      <c r="A11" s="83">
        <v>3</v>
      </c>
      <c r="B11" s="209" t="s">
        <v>132</v>
      </c>
      <c r="C11" s="211"/>
      <c r="D11" s="211"/>
      <c r="E11" s="211"/>
      <c r="F11" s="211"/>
      <c r="G11" s="211"/>
      <c r="H11" s="211"/>
    </row>
    <row r="12" spans="1:8" ht="30" customHeight="1" x14ac:dyDescent="0.2">
      <c r="A12" s="83"/>
      <c r="B12" s="210" t="s">
        <v>133</v>
      </c>
      <c r="C12" s="212"/>
      <c r="D12" s="212"/>
      <c r="E12" s="212"/>
      <c r="F12" s="212"/>
      <c r="G12" s="212"/>
      <c r="H12" s="212"/>
    </row>
    <row r="13" spans="1:8" ht="30" customHeight="1" x14ac:dyDescent="0.2">
      <c r="A13" s="83"/>
      <c r="B13" s="210" t="s">
        <v>134</v>
      </c>
      <c r="C13" s="210"/>
      <c r="D13" s="210"/>
      <c r="E13" s="210"/>
      <c r="F13" s="210"/>
      <c r="G13" s="210"/>
      <c r="H13" s="210"/>
    </row>
    <row r="14" spans="1:8" ht="30" customHeight="1" x14ac:dyDescent="0.2">
      <c r="A14" s="83">
        <v>4</v>
      </c>
      <c r="B14" s="210" t="s">
        <v>135</v>
      </c>
      <c r="C14" s="210"/>
      <c r="D14" s="210"/>
      <c r="E14" s="210"/>
      <c r="F14" s="210"/>
      <c r="G14" s="210"/>
      <c r="H14" s="210"/>
    </row>
    <row r="15" spans="1:8" ht="30" customHeight="1" x14ac:dyDescent="0.2">
      <c r="A15" s="83"/>
      <c r="B15" s="210" t="s">
        <v>136</v>
      </c>
      <c r="C15" s="210"/>
      <c r="D15" s="210"/>
      <c r="E15" s="210"/>
      <c r="F15" s="210"/>
      <c r="G15" s="210"/>
      <c r="H15" s="210"/>
    </row>
    <row r="16" spans="1:8" ht="60" customHeight="1" x14ac:dyDescent="0.2">
      <c r="A16" s="83"/>
      <c r="B16" s="201" t="s">
        <v>137</v>
      </c>
      <c r="C16" s="202"/>
      <c r="D16" s="202"/>
      <c r="E16" s="202"/>
      <c r="F16" s="202"/>
      <c r="G16" s="202"/>
      <c r="H16" s="202"/>
    </row>
    <row r="17" spans="1:8" ht="55.5" customHeight="1" x14ac:dyDescent="0.2">
      <c r="A17" s="83"/>
      <c r="B17" s="213" t="s">
        <v>170</v>
      </c>
      <c r="C17" s="214"/>
      <c r="D17" s="214"/>
      <c r="E17" s="214"/>
      <c r="F17" s="214"/>
      <c r="G17" s="214"/>
      <c r="H17" s="214"/>
    </row>
    <row r="18" spans="1:8" ht="30" customHeight="1" x14ac:dyDescent="0.2">
      <c r="A18" s="83">
        <v>5</v>
      </c>
      <c r="B18" s="210" t="s">
        <v>138</v>
      </c>
      <c r="C18" s="202"/>
      <c r="D18" s="202"/>
      <c r="E18" s="202"/>
      <c r="F18" s="202"/>
      <c r="G18" s="202"/>
      <c r="H18" s="202"/>
    </row>
    <row r="19" spans="1:8" ht="30" customHeight="1" x14ac:dyDescent="0.2">
      <c r="A19" s="83"/>
      <c r="B19" s="210" t="s">
        <v>139</v>
      </c>
      <c r="C19" s="210"/>
      <c r="D19" s="210"/>
      <c r="E19" s="210"/>
      <c r="F19" s="210"/>
      <c r="G19" s="210"/>
      <c r="H19" s="210"/>
    </row>
    <row r="20" spans="1:8" ht="39.75" customHeight="1" x14ac:dyDescent="0.2">
      <c r="A20" s="83"/>
      <c r="B20" s="201" t="s">
        <v>152</v>
      </c>
      <c r="C20" s="202"/>
      <c r="D20" s="202"/>
      <c r="E20" s="202"/>
      <c r="F20" s="202"/>
      <c r="G20" s="202"/>
      <c r="H20" s="202"/>
    </row>
    <row r="21" spans="1:8" ht="59.25" customHeight="1" x14ac:dyDescent="0.2">
      <c r="A21" s="83">
        <v>6</v>
      </c>
      <c r="B21" s="209" t="s">
        <v>140</v>
      </c>
      <c r="C21" s="202"/>
      <c r="D21" s="202"/>
      <c r="E21" s="202"/>
      <c r="F21" s="202"/>
      <c r="G21" s="202"/>
      <c r="H21" s="202"/>
    </row>
    <row r="22" spans="1:8" ht="56.25" customHeight="1" x14ac:dyDescent="0.2">
      <c r="A22" s="83">
        <v>7</v>
      </c>
      <c r="B22" s="209" t="s">
        <v>141</v>
      </c>
      <c r="C22" s="202"/>
      <c r="D22" s="202"/>
      <c r="E22" s="202"/>
      <c r="F22" s="202"/>
      <c r="G22" s="202"/>
      <c r="H22" s="202"/>
    </row>
    <row r="23" spans="1:8" ht="54" customHeight="1" x14ac:dyDescent="0.2">
      <c r="A23" s="83" t="s">
        <v>142</v>
      </c>
      <c r="B23" s="209" t="s">
        <v>143</v>
      </c>
      <c r="C23" s="202"/>
      <c r="D23" s="202"/>
      <c r="E23" s="202"/>
      <c r="F23" s="202"/>
      <c r="G23" s="202"/>
      <c r="H23" s="202"/>
    </row>
    <row r="24" spans="1:8" ht="56.25" customHeight="1" x14ac:dyDescent="0.2">
      <c r="A24" s="83" t="s">
        <v>144</v>
      </c>
      <c r="B24" s="209" t="s">
        <v>145</v>
      </c>
      <c r="C24" s="202"/>
      <c r="D24" s="202"/>
      <c r="E24" s="202"/>
      <c r="F24" s="202"/>
      <c r="G24" s="202"/>
      <c r="H24" s="202"/>
    </row>
    <row r="25" spans="1:8" ht="57" customHeight="1" x14ac:dyDescent="0.2">
      <c r="A25" s="83" t="s">
        <v>146</v>
      </c>
      <c r="B25" s="209" t="s">
        <v>147</v>
      </c>
      <c r="C25" s="202"/>
      <c r="D25" s="202"/>
      <c r="E25" s="202"/>
      <c r="F25" s="202"/>
      <c r="G25" s="202"/>
      <c r="H25" s="202"/>
    </row>
    <row r="26" spans="1:8" ht="56.25" customHeight="1" x14ac:dyDescent="0.2">
      <c r="A26" s="83" t="s">
        <v>148</v>
      </c>
      <c r="B26" s="209" t="s">
        <v>149</v>
      </c>
      <c r="C26" s="202"/>
      <c r="D26" s="202"/>
      <c r="E26" s="202"/>
      <c r="F26" s="202"/>
      <c r="G26" s="202"/>
      <c r="H26" s="202"/>
    </row>
    <row r="27" spans="1:8" ht="54.75" customHeight="1" x14ac:dyDescent="0.2">
      <c r="A27" s="83" t="s">
        <v>150</v>
      </c>
      <c r="B27" s="209" t="s">
        <v>153</v>
      </c>
      <c r="C27" s="202"/>
      <c r="D27" s="202"/>
      <c r="E27" s="202"/>
      <c r="F27" s="202"/>
      <c r="G27" s="202"/>
      <c r="H27" s="202"/>
    </row>
    <row r="28" spans="1:8" ht="24" customHeight="1" x14ac:dyDescent="0.2">
      <c r="A28" s="83">
        <v>0</v>
      </c>
      <c r="B28" s="82" t="s">
        <v>151</v>
      </c>
      <c r="C28" s="82"/>
      <c r="D28" s="82"/>
      <c r="E28" s="82"/>
      <c r="F28" s="82"/>
      <c r="G28" s="82"/>
      <c r="H28" s="82"/>
    </row>
  </sheetData>
  <mergeCells count="23">
    <mergeCell ref="B17:H17"/>
    <mergeCell ref="B24:H24"/>
    <mergeCell ref="B25:H25"/>
    <mergeCell ref="B26:H26"/>
    <mergeCell ref="B27:H27"/>
    <mergeCell ref="B18:H18"/>
    <mergeCell ref="B19:H19"/>
    <mergeCell ref="B20:H20"/>
    <mergeCell ref="B21:H21"/>
    <mergeCell ref="B22:H22"/>
    <mergeCell ref="B23:H23"/>
    <mergeCell ref="B16:H16"/>
    <mergeCell ref="A1:H1"/>
    <mergeCell ref="A2:H2"/>
    <mergeCell ref="A3:H3"/>
    <mergeCell ref="A4:H4"/>
    <mergeCell ref="B9:H9"/>
    <mergeCell ref="B10:H10"/>
    <mergeCell ref="B11:H11"/>
    <mergeCell ref="B12:H12"/>
    <mergeCell ref="B13:H13"/>
    <mergeCell ref="B14:H14"/>
    <mergeCell ref="B15:H15"/>
  </mergeCells>
  <hyperlinks>
    <hyperlink ref="A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4"/>
  <sheetViews>
    <sheetView workbookViewId="0">
      <selection activeCell="A13" sqref="A13"/>
    </sheetView>
  </sheetViews>
  <sheetFormatPr defaultRowHeight="12.75" x14ac:dyDescent="0.2"/>
  <cols>
    <col min="1" max="1" width="74.85546875" bestFit="1" customWidth="1"/>
  </cols>
  <sheetData>
    <row r="1" spans="1:2" x14ac:dyDescent="0.2">
      <c r="A1" s="25" t="str">
        <f>"----------- Please select one of the categories in the drop down list"</f>
        <v>----------- Please select one of the categories in the drop down list</v>
      </c>
    </row>
    <row r="2" spans="1:2" s="17" customFormat="1" x14ac:dyDescent="0.2">
      <c r="A2" s="17" t="s">
        <v>30</v>
      </c>
      <c r="B2" s="17">
        <v>1</v>
      </c>
    </row>
    <row r="3" spans="1:2" s="17" customFormat="1" x14ac:dyDescent="0.2">
      <c r="A3" s="17" t="s">
        <v>25</v>
      </c>
      <c r="B3" s="17">
        <v>2</v>
      </c>
    </row>
    <row r="4" spans="1:2" s="17" customFormat="1" x14ac:dyDescent="0.2">
      <c r="A4" s="17" t="s">
        <v>26</v>
      </c>
      <c r="B4" s="17">
        <v>3</v>
      </c>
    </row>
    <row r="5" spans="1:2" s="17" customFormat="1" x14ac:dyDescent="0.2">
      <c r="A5" s="17" t="s">
        <v>22</v>
      </c>
      <c r="B5" s="17">
        <v>4</v>
      </c>
    </row>
    <row r="6" spans="1:2" s="17" customFormat="1" x14ac:dyDescent="0.2">
      <c r="A6" s="17" t="s">
        <v>27</v>
      </c>
      <c r="B6" s="17">
        <v>5</v>
      </c>
    </row>
    <row r="7" spans="1:2" s="17" customFormat="1" x14ac:dyDescent="0.2">
      <c r="A7" s="17" t="s">
        <v>23</v>
      </c>
      <c r="B7" s="17">
        <v>6</v>
      </c>
    </row>
    <row r="8" spans="1:2" s="17" customFormat="1" x14ac:dyDescent="0.2">
      <c r="A8" s="17" t="s">
        <v>24</v>
      </c>
      <c r="B8" s="17">
        <v>7</v>
      </c>
    </row>
    <row r="9" spans="1:2" s="84" customFormat="1" x14ac:dyDescent="0.2">
      <c r="A9" s="84" t="s">
        <v>36</v>
      </c>
      <c r="B9" s="84">
        <v>0.1</v>
      </c>
    </row>
    <row r="10" spans="1:2" s="84" customFormat="1" x14ac:dyDescent="0.2">
      <c r="A10" s="84" t="s">
        <v>28</v>
      </c>
      <c r="B10" s="84">
        <v>0.2</v>
      </c>
    </row>
    <row r="11" spans="1:2" x14ac:dyDescent="0.2">
      <c r="A11" s="17" t="s">
        <v>40</v>
      </c>
      <c r="B11" s="17">
        <v>0.3</v>
      </c>
    </row>
    <row r="12" spans="1:2" x14ac:dyDescent="0.2">
      <c r="A12" s="17" t="s">
        <v>41</v>
      </c>
      <c r="B12" s="17">
        <v>0.4</v>
      </c>
    </row>
    <row r="13" spans="1:2" x14ac:dyDescent="0.2">
      <c r="A13" s="17" t="s">
        <v>32</v>
      </c>
      <c r="B13" s="17">
        <v>0.5</v>
      </c>
    </row>
    <row r="14" spans="1:2" x14ac:dyDescent="0.2">
      <c r="A14" s="17" t="s">
        <v>31</v>
      </c>
      <c r="B14" s="17">
        <v>0</v>
      </c>
    </row>
  </sheetData>
  <phoneticPr fontId="4" type="noConversion"/>
  <pageMargins left="0.75" right="0.75" top="1" bottom="1" header="0.5" footer="0.5"/>
  <pageSetup paperSize="1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2"/>
  <sheetViews>
    <sheetView workbookViewId="0">
      <selection activeCell="C8" sqref="C8"/>
    </sheetView>
  </sheetViews>
  <sheetFormatPr defaultRowHeight="12.75" x14ac:dyDescent="0.2"/>
  <cols>
    <col min="1" max="2" width="14.5703125" bestFit="1" customWidth="1"/>
    <col min="3" max="3" width="15.7109375" bestFit="1" customWidth="1"/>
    <col min="23" max="23" width="10.42578125" customWidth="1"/>
  </cols>
  <sheetData>
    <row r="1" spans="1:31" ht="166.5" customHeight="1" x14ac:dyDescent="0.2">
      <c r="A1" s="37" t="s">
        <v>42</v>
      </c>
      <c r="B1" s="37" t="s">
        <v>43</v>
      </c>
      <c r="C1" s="37" t="s">
        <v>44</v>
      </c>
      <c r="D1" s="37" t="s">
        <v>45</v>
      </c>
      <c r="E1" s="37" t="s">
        <v>46</v>
      </c>
      <c r="F1" s="37" t="s">
        <v>47</v>
      </c>
      <c r="G1" s="37" t="s">
        <v>48</v>
      </c>
      <c r="H1" s="37" t="s">
        <v>49</v>
      </c>
      <c r="I1" s="37" t="s">
        <v>50</v>
      </c>
      <c r="J1" s="37" t="s">
        <v>51</v>
      </c>
      <c r="K1" s="37" t="s">
        <v>52</v>
      </c>
      <c r="L1" s="37" t="s">
        <v>53</v>
      </c>
      <c r="M1" s="37" t="s">
        <v>54</v>
      </c>
      <c r="N1" s="37" t="s">
        <v>55</v>
      </c>
      <c r="O1" s="37" t="s">
        <v>56</v>
      </c>
      <c r="P1" s="37" t="s">
        <v>57</v>
      </c>
      <c r="Q1" s="37" t="s">
        <v>58</v>
      </c>
      <c r="R1" s="37" t="s">
        <v>59</v>
      </c>
      <c r="S1" s="37" t="s">
        <v>60</v>
      </c>
      <c r="T1" s="37" t="s">
        <v>61</v>
      </c>
      <c r="U1" s="37" t="s">
        <v>62</v>
      </c>
      <c r="V1" s="37" t="s">
        <v>63</v>
      </c>
      <c r="W1" s="37" t="s">
        <v>64</v>
      </c>
      <c r="X1" s="37" t="s">
        <v>65</v>
      </c>
      <c r="Y1" s="37" t="s">
        <v>66</v>
      </c>
      <c r="Z1" s="37" t="s">
        <v>67</v>
      </c>
      <c r="AA1" s="37" t="s">
        <v>68</v>
      </c>
      <c r="AB1" s="37" t="s">
        <v>69</v>
      </c>
      <c r="AC1" s="37" t="s">
        <v>70</v>
      </c>
      <c r="AD1" s="37" t="s">
        <v>71</v>
      </c>
      <c r="AE1" s="37" t="s">
        <v>72</v>
      </c>
    </row>
    <row r="2" spans="1:31" ht="148.5" customHeight="1" x14ac:dyDescent="0.2">
      <c r="A2" s="38" t="str">
        <f>EGF_categ_measures!A2</f>
        <v>1 Individual job search assistance, case management and general information services</v>
      </c>
      <c r="B2" s="40" t="str">
        <f>EGF_categ_measures!A2</f>
        <v>1 Individual job search assistance, case management and general information services</v>
      </c>
      <c r="C2" s="40" t="str">
        <f>EGF_categ_measures!A3</f>
        <v>2 Training and re-training</v>
      </c>
      <c r="D2" s="40" t="str">
        <f>EGF_categ_measures!A3</f>
        <v>2 Training and re-training</v>
      </c>
      <c r="E2" s="40" t="str">
        <f>EGF_categ_measures!A4</f>
        <v>3 Job rotation and job sharing</v>
      </c>
      <c r="F2" s="40" t="str">
        <f>EGF_categ_measures!A4</f>
        <v>3 Job rotation and job sharing</v>
      </c>
      <c r="G2" s="40" t="str">
        <f>EGF_categ_measures!A5</f>
        <v>4 Employment and recruitment incentives</v>
      </c>
      <c r="H2" s="40" t="str">
        <f>EGF_categ_measures!A5</f>
        <v>4 Employment and recruitment incentives</v>
      </c>
      <c r="I2" s="40" t="str">
        <f>EGF_categ_measures!A6</f>
        <v>5 Supported employment &amp; rehabilitation</v>
      </c>
      <c r="J2" s="40" t="str">
        <f>EGF_categ_measures!A6</f>
        <v>5 Supported employment &amp; rehabilitation</v>
      </c>
      <c r="K2" s="40" t="str">
        <f>EGF_categ_measures!A7</f>
        <v>6 Direct job creation</v>
      </c>
      <c r="L2" s="40" t="str">
        <f>EGF_categ_measures!A7</f>
        <v>6 Direct job creation</v>
      </c>
      <c r="M2" s="40" t="str">
        <f>EGF_categ_measures!A8</f>
        <v>7 Promotion of entrepreneurship</v>
      </c>
      <c r="N2" s="40" t="str">
        <f>EGF_categ_measures!A8</f>
        <v>7 Promotion of entrepreneurship</v>
      </c>
      <c r="O2" s="40" t="str">
        <f>EGF_categ_measures!A14</f>
        <v>0 Category not defined in the list (please check only if no other category can be used)</v>
      </c>
      <c r="P2" s="40" t="str">
        <f>EGF_categ_measures!A14</f>
        <v>0 Category not defined in the list (please check only if no other category can be used)</v>
      </c>
      <c r="Q2" s="40" t="str">
        <f>EGF_categ_measures!A9</f>
        <v>A1 Job search allowances</v>
      </c>
      <c r="R2" s="40" t="str">
        <f>EGF_categ_measures!A9</f>
        <v>A1 Job search allowances</v>
      </c>
      <c r="S2" s="40" t="str">
        <f>EGF_categ_measures!A10</f>
        <v>A2 Training allowances</v>
      </c>
      <c r="T2" s="40" t="str">
        <f>EGF_categ_measures!A10</f>
        <v>A2 Training allowances</v>
      </c>
      <c r="U2" s="40" t="str">
        <f>EGF_categ_measures!A11</f>
        <v>A3 Mobility allowances</v>
      </c>
      <c r="V2" s="40" t="str">
        <f>EGF_categ_measures!A11</f>
        <v>A3 Mobility allowances</v>
      </c>
      <c r="W2" s="40" t="str">
        <f>EGF_categ_measures!A12</f>
        <v>A4 Subsistence allowances while in training or in other active labour market measures</v>
      </c>
      <c r="X2" s="40" t="str">
        <f>EGF_categ_measures!A12</f>
        <v>A4 Subsistence allowances while in training or in other active labour market measures</v>
      </c>
      <c r="Y2" s="40" t="str">
        <f>EGF_categ_measures!A13</f>
        <v>A5 Other allowances (for specific reasons and/or target groups)</v>
      </c>
      <c r="Z2" s="40" t="str">
        <f>EGF_categ_measures!A13</f>
        <v>A5 Other allowances (for specific reasons and/or target groups)</v>
      </c>
      <c r="AA2" s="38" t="s">
        <v>1</v>
      </c>
      <c r="AB2" s="38" t="s">
        <v>3</v>
      </c>
      <c r="AC2" s="38" t="s">
        <v>2</v>
      </c>
      <c r="AD2" s="38" t="s">
        <v>0</v>
      </c>
      <c r="AE2" s="38" t="s">
        <v>73</v>
      </c>
    </row>
    <row r="3" spans="1:31" ht="15" x14ac:dyDescent="0.2">
      <c r="A3" s="39">
        <f>SUMIF('Statement of Expenditure'!$C:$C,'summary original budget'!A2,'Statement of Expenditure'!$F:$F)</f>
        <v>0</v>
      </c>
      <c r="B3" s="39">
        <f>SUMIF('Statement of Expenditure'!$C:$C,'summary original budget'!B2,'Statement of Expenditure'!$D:$D)</f>
        <v>0</v>
      </c>
      <c r="C3" s="39">
        <f>SUMIF('Statement of Expenditure'!$C:$C,'summary original budget'!C2,'Statement of Expenditure'!$F:$F)</f>
        <v>0</v>
      </c>
      <c r="D3" s="39">
        <f>SUMIF('Statement of Expenditure'!$C:$C,'summary original budget'!D2,'Statement of Expenditure'!$D:$D)</f>
        <v>0</v>
      </c>
      <c r="E3" s="39">
        <f>SUMIF('Statement of Expenditure'!$C:$C,'summary original budget'!E2,'Statement of Expenditure'!$F:$F)</f>
        <v>0</v>
      </c>
      <c r="F3" s="39">
        <f>SUMIF('Statement of Expenditure'!$C:$C,'summary original budget'!F2,'Statement of Expenditure'!$D:$D)</f>
        <v>0</v>
      </c>
      <c r="G3" s="39">
        <f>SUMIF('Statement of Expenditure'!$C:$C,'summary original budget'!G2,'Statement of Expenditure'!$F:$F)</f>
        <v>0</v>
      </c>
      <c r="H3" s="39">
        <f>SUMIF('Statement of Expenditure'!$C:$C,'summary original budget'!H2,'Statement of Expenditure'!$D:$D)</f>
        <v>0</v>
      </c>
      <c r="I3" s="39">
        <f>SUMIF('Statement of Expenditure'!$C:$C,'summary original budget'!I2,'Statement of Expenditure'!$F:$F)</f>
        <v>0</v>
      </c>
      <c r="J3" s="39">
        <f>SUMIF('Statement of Expenditure'!$C:$C,'summary original budget'!J2,'Statement of Expenditure'!$D:$D)</f>
        <v>0</v>
      </c>
      <c r="K3" s="39">
        <f>SUMIF('Statement of Expenditure'!$C:$C,'summary original budget'!K2,'Statement of Expenditure'!$F:$F)</f>
        <v>0</v>
      </c>
      <c r="L3" s="39">
        <f>SUMIF('Statement of Expenditure'!$C:$C,'summary original budget'!L2,'Statement of Expenditure'!$D:$D)</f>
        <v>0</v>
      </c>
      <c r="M3" s="39">
        <f>SUMIF('Statement of Expenditure'!$C:$C,'summary original budget'!M2,'Statement of Expenditure'!$F:$F)</f>
        <v>0</v>
      </c>
      <c r="N3" s="39">
        <f>SUMIF('Statement of Expenditure'!$C:$C,'summary original budget'!N2,'Statement of Expenditure'!$D:$D)</f>
        <v>0</v>
      </c>
      <c r="O3" s="39">
        <f>SUMIF('Statement of Expenditure'!$C:$C,'summary original budget'!O2,'Statement of Expenditure'!$F:$F)</f>
        <v>0</v>
      </c>
      <c r="P3" s="39">
        <f>SUMIF('Statement of Expenditure'!$C:$C,'summary original budget'!P2,'Statement of Expenditure'!$D:$D)</f>
        <v>0</v>
      </c>
      <c r="Q3" s="39">
        <f>SUMIF('Statement of Expenditure'!$C:$C,'summary original budget'!Q2,'Statement of Expenditure'!$F:$F)</f>
        <v>0</v>
      </c>
      <c r="R3" s="39">
        <f>SUMIF('Statement of Expenditure'!$C:$C,'summary original budget'!R2,'Statement of Expenditure'!$D:$D)</f>
        <v>0</v>
      </c>
      <c r="S3" s="39">
        <f>SUMIF('Statement of Expenditure'!$C:$C,'summary original budget'!S2,'Statement of Expenditure'!$F:$F)</f>
        <v>0</v>
      </c>
      <c r="T3" s="39">
        <f>SUMIF('Statement of Expenditure'!$C:$C,'summary original budget'!T2,'Statement of Expenditure'!$D:$D)</f>
        <v>0</v>
      </c>
      <c r="U3" s="39">
        <f>SUMIF('Statement of Expenditure'!$C:$C,'summary original budget'!U2,'Statement of Expenditure'!$F:$F)</f>
        <v>0</v>
      </c>
      <c r="V3" s="39">
        <f>SUMIF('Statement of Expenditure'!$C:$C,'summary original budget'!V2,'Statement of Expenditure'!$D:$D)</f>
        <v>0</v>
      </c>
      <c r="W3" s="39">
        <f>SUMIF('Statement of Expenditure'!$C:$C,'summary original budget'!W2,'Statement of Expenditure'!$F:$F)</f>
        <v>0</v>
      </c>
      <c r="X3" s="39">
        <f>SUMIF('Statement of Expenditure'!$C:$C,'summary original budget'!X2,'Statement of Expenditure'!$D:$D)</f>
        <v>0</v>
      </c>
      <c r="Y3" s="39">
        <f>SUMIF('Statement of Expenditure'!$C:$C,'summary original budget'!Y2,'Statement of Expenditure'!$F:$F)</f>
        <v>0</v>
      </c>
      <c r="Z3" s="39">
        <f>SUMIF('Statement of Expenditure'!$C:$C,'summary original budget'!Z2,'Statement of Expenditure'!$D:$D)</f>
        <v>0</v>
      </c>
      <c r="AA3" s="39">
        <f>SUMIF('Statement of Expenditure'!$B:$B,'summary original budget'!AA2,'Statement of Expenditure'!$F:$F)</f>
        <v>0</v>
      </c>
      <c r="AB3" s="39">
        <f>SUMIF('Statement of Expenditure'!$B:$B,'summary original budget'!AB2,'Statement of Expenditure'!$F:$F)</f>
        <v>0</v>
      </c>
      <c r="AC3" s="39">
        <f>SUMIF('Statement of Expenditure'!$B:$B,'summary original budget'!AC2,'Statement of Expenditure'!$F:$F)</f>
        <v>0</v>
      </c>
      <c r="AD3" s="39">
        <f>SUMIF('Statement of Expenditure'!$B:$B,'summary original budget'!AD2,'Statement of Expenditure'!$F:$F)</f>
        <v>0</v>
      </c>
      <c r="AE3" s="39">
        <f>SUMIF('Statement of Expenditure'!$B:$B,'summary original budget'!AE2,'Statement of Expenditure'!$F:$F)</f>
        <v>0</v>
      </c>
    </row>
    <row r="5" spans="1:31" x14ac:dyDescent="0.2">
      <c r="A5" s="41" t="s">
        <v>74</v>
      </c>
      <c r="B5" s="41" t="s">
        <v>78</v>
      </c>
      <c r="E5" s="41" t="s">
        <v>75</v>
      </c>
    </row>
    <row r="6" spans="1:31" x14ac:dyDescent="0.2">
      <c r="A6" s="42">
        <f>sub_total_actions</f>
        <v>0</v>
      </c>
      <c r="B6" s="42">
        <f>A3+C3+E3+G3+I3+K3+M3+O3+Q3+S3+U3+W3+Y3</f>
        <v>0</v>
      </c>
      <c r="E6" s="42">
        <f>B6-A6</f>
        <v>0</v>
      </c>
    </row>
    <row r="8" spans="1:31" x14ac:dyDescent="0.2">
      <c r="A8" s="41" t="s">
        <v>76</v>
      </c>
      <c r="B8" s="41" t="s">
        <v>79</v>
      </c>
      <c r="E8" s="41" t="s">
        <v>75</v>
      </c>
    </row>
    <row r="9" spans="1:31" x14ac:dyDescent="0.2">
      <c r="A9" s="42">
        <f>sub_total_implement</f>
        <v>0</v>
      </c>
      <c r="B9" s="42">
        <f>AA3+AB3+AC3+AD3+AE3</f>
        <v>0</v>
      </c>
      <c r="E9" s="42">
        <f>B9-A9</f>
        <v>0</v>
      </c>
    </row>
    <row r="12" spans="1:31" x14ac:dyDescent="0.2">
      <c r="A12" s="41" t="s">
        <v>12</v>
      </c>
      <c r="B12" s="41" t="s">
        <v>77</v>
      </c>
      <c r="E12" s="41" t="s">
        <v>75</v>
      </c>
    </row>
    <row r="13" spans="1:31" x14ac:dyDescent="0.2">
      <c r="A13" s="42">
        <f>total_cost</f>
        <v>0</v>
      </c>
      <c r="B13" s="42">
        <f>B9+B6</f>
        <v>0</v>
      </c>
      <c r="E13" s="42">
        <f>B13-A13</f>
        <v>0</v>
      </c>
    </row>
    <row r="15" spans="1:31" x14ac:dyDescent="0.2">
      <c r="A15" s="41" t="s">
        <v>80</v>
      </c>
      <c r="B15" s="41" t="s">
        <v>81</v>
      </c>
      <c r="C15" s="41" t="s">
        <v>82</v>
      </c>
      <c r="E15" s="41" t="s">
        <v>75</v>
      </c>
    </row>
    <row r="16" spans="1:31" x14ac:dyDescent="0.2">
      <c r="A16" s="44">
        <f>percentage_contrib</f>
        <v>0.5</v>
      </c>
      <c r="B16" s="42">
        <f>contribution</f>
        <v>0</v>
      </c>
      <c r="C16" s="43">
        <f>B13*A16</f>
        <v>0</v>
      </c>
      <c r="E16" s="42">
        <f>C16-B16</f>
        <v>0</v>
      </c>
    </row>
    <row r="18" spans="1:3" x14ac:dyDescent="0.2">
      <c r="C18" s="41" t="s">
        <v>154</v>
      </c>
    </row>
    <row r="19" spans="1:3" x14ac:dyDescent="0.2">
      <c r="C19" s="43">
        <f>ROUNDDOWN(B16*A19,0)</f>
        <v>0</v>
      </c>
    </row>
    <row r="21" spans="1:3" x14ac:dyDescent="0.2">
      <c r="A21" s="72" t="s">
        <v>179</v>
      </c>
      <c r="C21" s="72" t="s">
        <v>178</v>
      </c>
    </row>
    <row r="22" spans="1:3" x14ac:dyDescent="0.2">
      <c r="A22" s="42">
        <f>SUM(Q3,S3,U3,W3,Y3)</f>
        <v>0</v>
      </c>
      <c r="C22" s="44" t="e">
        <f>A22/sub_total_actions</f>
        <v>#DIV/0!</v>
      </c>
    </row>
  </sheetData>
  <conditionalFormatting sqref="E6">
    <cfRule type="cellIs" dxfId="8" priority="5" stopIfTrue="1" operator="notEqual">
      <formula>0</formula>
    </cfRule>
  </conditionalFormatting>
  <conditionalFormatting sqref="E9">
    <cfRule type="cellIs" dxfId="7" priority="4" stopIfTrue="1" operator="notEqual">
      <formula>0</formula>
    </cfRule>
  </conditionalFormatting>
  <conditionalFormatting sqref="E13">
    <cfRule type="cellIs" dxfId="6" priority="3" stopIfTrue="1" operator="notEqual">
      <formula>0</formula>
    </cfRule>
  </conditionalFormatting>
  <conditionalFormatting sqref="E16">
    <cfRule type="cellIs" dxfId="5" priority="2" stopIfTrue="1" operator="not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4"/>
  <sheetViews>
    <sheetView workbookViewId="0">
      <selection activeCell="J8" sqref="J8"/>
    </sheetView>
  </sheetViews>
  <sheetFormatPr defaultRowHeight="12.75" x14ac:dyDescent="0.2"/>
  <cols>
    <col min="1" max="3" width="14.5703125" bestFit="1" customWidth="1"/>
    <col min="5" max="5" width="14.5703125" bestFit="1" customWidth="1"/>
    <col min="23" max="23" width="10.42578125" customWidth="1"/>
  </cols>
  <sheetData>
    <row r="1" spans="1:31" ht="191.25" x14ac:dyDescent="0.2">
      <c r="A1" s="71" t="s">
        <v>83</v>
      </c>
      <c r="B1" s="71" t="s">
        <v>84</v>
      </c>
      <c r="C1" s="71" t="s">
        <v>85</v>
      </c>
      <c r="D1" s="71" t="s">
        <v>86</v>
      </c>
      <c r="E1" s="71" t="s">
        <v>87</v>
      </c>
      <c r="F1" s="71" t="s">
        <v>88</v>
      </c>
      <c r="G1" s="71" t="s">
        <v>89</v>
      </c>
      <c r="H1" s="71" t="s">
        <v>90</v>
      </c>
      <c r="I1" s="71" t="s">
        <v>91</v>
      </c>
      <c r="J1" s="71" t="s">
        <v>92</v>
      </c>
      <c r="K1" s="71" t="s">
        <v>93</v>
      </c>
      <c r="L1" s="71" t="s">
        <v>94</v>
      </c>
      <c r="M1" s="71" t="s">
        <v>95</v>
      </c>
      <c r="N1" s="71" t="s">
        <v>96</v>
      </c>
      <c r="O1" s="71" t="s">
        <v>97</v>
      </c>
      <c r="P1" s="71" t="s">
        <v>98</v>
      </c>
      <c r="Q1" s="71" t="s">
        <v>99</v>
      </c>
      <c r="R1" s="71" t="s">
        <v>100</v>
      </c>
      <c r="S1" s="71" t="s">
        <v>101</v>
      </c>
      <c r="T1" s="71" t="s">
        <v>102</v>
      </c>
      <c r="U1" s="71" t="s">
        <v>103</v>
      </c>
      <c r="V1" s="71" t="s">
        <v>104</v>
      </c>
      <c r="W1" s="71" t="s">
        <v>105</v>
      </c>
      <c r="X1" s="71" t="s">
        <v>106</v>
      </c>
      <c r="Y1" s="71" t="s">
        <v>107</v>
      </c>
      <c r="Z1" s="71" t="s">
        <v>108</v>
      </c>
      <c r="AA1" s="71" t="s">
        <v>109</v>
      </c>
      <c r="AB1" s="71" t="s">
        <v>110</v>
      </c>
      <c r="AC1" s="71" t="s">
        <v>111</v>
      </c>
      <c r="AD1" s="71" t="s">
        <v>112</v>
      </c>
      <c r="AE1" s="71" t="s">
        <v>113</v>
      </c>
    </row>
    <row r="2" spans="1:31" ht="111" customHeight="1" x14ac:dyDescent="0.2">
      <c r="A2" s="71" t="str">
        <f>EGF_categ_measures!A2</f>
        <v>1 Individual job search assistance, case management and general information services</v>
      </c>
      <c r="B2" s="71" t="str">
        <f>EGF_categ_measures!A2</f>
        <v>1 Individual job search assistance, case management and general information services</v>
      </c>
      <c r="C2" s="71" t="str">
        <f>EGF_categ_measures!A3</f>
        <v>2 Training and re-training</v>
      </c>
      <c r="D2" s="71" t="str">
        <f>EGF_categ_measures!A3</f>
        <v>2 Training and re-training</v>
      </c>
      <c r="E2" s="71" t="str">
        <f>EGF_categ_measures!A4</f>
        <v>3 Job rotation and job sharing</v>
      </c>
      <c r="F2" s="71" t="str">
        <f>EGF_categ_measures!A4</f>
        <v>3 Job rotation and job sharing</v>
      </c>
      <c r="G2" s="71" t="str">
        <f>EGF_categ_measures!A5</f>
        <v>4 Employment and recruitment incentives</v>
      </c>
      <c r="H2" s="71" t="str">
        <f>EGF_categ_measures!A5</f>
        <v>4 Employment and recruitment incentives</v>
      </c>
      <c r="I2" s="71" t="str">
        <f>EGF_categ_measures!A6</f>
        <v>5 Supported employment &amp; rehabilitation</v>
      </c>
      <c r="J2" s="71" t="str">
        <f>EGF_categ_measures!A6</f>
        <v>5 Supported employment &amp; rehabilitation</v>
      </c>
      <c r="K2" s="71" t="str">
        <f>EGF_categ_measures!A7</f>
        <v>6 Direct job creation</v>
      </c>
      <c r="L2" s="71" t="str">
        <f>EGF_categ_measures!A7</f>
        <v>6 Direct job creation</v>
      </c>
      <c r="M2" s="71" t="str">
        <f>EGF_categ_measures!A8</f>
        <v>7 Promotion of entrepreneurship</v>
      </c>
      <c r="N2" s="71" t="str">
        <f>EGF_categ_measures!A8</f>
        <v>7 Promotion of entrepreneurship</v>
      </c>
      <c r="O2" s="71" t="str">
        <f>EGF_categ_measures!A14</f>
        <v>0 Category not defined in the list (please check only if no other category can be used)</v>
      </c>
      <c r="P2" s="71" t="str">
        <f>EGF_categ_measures!A14</f>
        <v>0 Category not defined in the list (please check only if no other category can be used)</v>
      </c>
      <c r="Q2" s="71" t="str">
        <f>EGF_categ_measures!A9</f>
        <v>A1 Job search allowances</v>
      </c>
      <c r="R2" s="71" t="str">
        <f>EGF_categ_measures!A9</f>
        <v>A1 Job search allowances</v>
      </c>
      <c r="S2" s="71" t="str">
        <f>EGF_categ_measures!A10</f>
        <v>A2 Training allowances</v>
      </c>
      <c r="T2" s="71" t="str">
        <f>EGF_categ_measures!A10</f>
        <v>A2 Training allowances</v>
      </c>
      <c r="U2" s="71" t="str">
        <f>EGF_categ_measures!A11</f>
        <v>A3 Mobility allowances</v>
      </c>
      <c r="V2" s="71" t="str">
        <f>EGF_categ_measures!A11</f>
        <v>A3 Mobility allowances</v>
      </c>
      <c r="W2" s="71" t="str">
        <f>EGF_categ_measures!A12</f>
        <v>A4 Subsistence allowances while in training or in other active labour market measures</v>
      </c>
      <c r="X2" s="71" t="str">
        <f>EGF_categ_measures!A12</f>
        <v>A4 Subsistence allowances while in training or in other active labour market measures</v>
      </c>
      <c r="Y2" s="71" t="str">
        <f>EGF_categ_measures!A13</f>
        <v>A5 Other allowances (for specific reasons and/or target groups)</v>
      </c>
      <c r="Z2" s="71" t="str">
        <f>EGF_categ_measures!A13</f>
        <v>A5 Other allowances (for specific reasons and/or target groups)</v>
      </c>
      <c r="AA2" s="71" t="s">
        <v>1</v>
      </c>
      <c r="AB2" s="71" t="s">
        <v>3</v>
      </c>
      <c r="AC2" s="71" t="s">
        <v>2</v>
      </c>
      <c r="AD2" s="71" t="s">
        <v>0</v>
      </c>
      <c r="AE2" s="71" t="s">
        <v>73</v>
      </c>
    </row>
    <row r="3" spans="1:31" ht="15" x14ac:dyDescent="0.2">
      <c r="A3" s="39">
        <f>SUMIF('Statement of Expenditure'!$C:$C,'summary ACTUAL budget'!A2,'Statement of Expenditure'!$K:$K)</f>
        <v>0</v>
      </c>
      <c r="B3" s="39">
        <f>SUMIF('Statement of Expenditure'!$C:$C,'summary ACTUAL budget'!B2,'Statement of Expenditure'!$I:$I)</f>
        <v>0</v>
      </c>
      <c r="C3" s="39">
        <f>SUMIF('Statement of Expenditure'!$C:$C,'summary ACTUAL budget'!C2,'Statement of Expenditure'!$K:$K)</f>
        <v>0</v>
      </c>
      <c r="D3" s="39">
        <f>SUMIF('Statement of Expenditure'!$C:$C,'summary ACTUAL budget'!D2,'Statement of Expenditure'!$I:$I)</f>
        <v>0</v>
      </c>
      <c r="E3" s="39">
        <f>SUMIF('Statement of Expenditure'!$C:$C,'summary ACTUAL budget'!E2,'Statement of Expenditure'!$K:$K)</f>
        <v>0</v>
      </c>
      <c r="F3" s="39">
        <f>SUMIF('Statement of Expenditure'!$C:$C,'summary ACTUAL budget'!F2,'Statement of Expenditure'!$I:$I)</f>
        <v>0</v>
      </c>
      <c r="G3" s="39">
        <f>SUMIF('Statement of Expenditure'!$C:$C,'summary ACTUAL budget'!G2,'Statement of Expenditure'!$K:$K)</f>
        <v>0</v>
      </c>
      <c r="H3" s="39">
        <f>SUMIF('Statement of Expenditure'!$C:$C,'summary ACTUAL budget'!H2,'Statement of Expenditure'!$I:$I)</f>
        <v>0</v>
      </c>
      <c r="I3" s="39">
        <f>SUMIF('Statement of Expenditure'!$C:$C,'summary ACTUAL budget'!I2,'Statement of Expenditure'!$K:$K)</f>
        <v>0</v>
      </c>
      <c r="J3" s="39">
        <f>SUMIF('Statement of Expenditure'!$C:$C,'summary ACTUAL budget'!J2,'Statement of Expenditure'!$I:$I)</f>
        <v>0</v>
      </c>
      <c r="K3" s="39">
        <f>SUMIF('Statement of Expenditure'!$C:$C,'summary ACTUAL budget'!K2,'Statement of Expenditure'!$K:$K)</f>
        <v>0</v>
      </c>
      <c r="L3" s="39">
        <f>SUMIF('Statement of Expenditure'!$C:$C,'summary ACTUAL budget'!L2,'Statement of Expenditure'!$I:$I)</f>
        <v>0</v>
      </c>
      <c r="M3" s="39">
        <f>SUMIF('Statement of Expenditure'!$C:$C,'summary ACTUAL budget'!M2,'Statement of Expenditure'!$K:$K)</f>
        <v>0</v>
      </c>
      <c r="N3" s="39">
        <f>SUMIF('Statement of Expenditure'!$C:$C,'summary ACTUAL budget'!N2,'Statement of Expenditure'!$I:$I)</f>
        <v>0</v>
      </c>
      <c r="O3" s="39">
        <f>SUMIF('Statement of Expenditure'!$C:$C,'summary ACTUAL budget'!O2,'Statement of Expenditure'!$K:$K)</f>
        <v>0</v>
      </c>
      <c r="P3" s="39">
        <f>SUMIF('Statement of Expenditure'!$C:$C,'summary ACTUAL budget'!P2,'Statement of Expenditure'!$I:$I)</f>
        <v>0</v>
      </c>
      <c r="Q3" s="39">
        <f>SUMIF('Statement of Expenditure'!$C:$C,'summary ACTUAL budget'!Q2,'Statement of Expenditure'!$K:$K)</f>
        <v>0</v>
      </c>
      <c r="R3" s="39">
        <f>SUMIF('Statement of Expenditure'!$C:$C,'summary ACTUAL budget'!R2,'Statement of Expenditure'!$I:$I)</f>
        <v>0</v>
      </c>
      <c r="S3" s="39">
        <f>SUMIF('Statement of Expenditure'!$C:$C,'summary ACTUAL budget'!S2,'Statement of Expenditure'!$K:$K)</f>
        <v>0</v>
      </c>
      <c r="T3" s="39">
        <f>SUMIF('Statement of Expenditure'!$C:$C,'summary ACTUAL budget'!T2,'Statement of Expenditure'!$I:$I)</f>
        <v>0</v>
      </c>
      <c r="U3" s="39">
        <f>SUMIF('Statement of Expenditure'!$C:$C,'summary ACTUAL budget'!U2,'Statement of Expenditure'!$K:$K)</f>
        <v>0</v>
      </c>
      <c r="V3" s="39">
        <f>SUMIF('Statement of Expenditure'!$C:$C,'summary ACTUAL budget'!V2,'Statement of Expenditure'!$I:$I)</f>
        <v>0</v>
      </c>
      <c r="W3" s="39">
        <f>SUMIF('Statement of Expenditure'!$C:$C,'summary ACTUAL budget'!W2,'Statement of Expenditure'!$K:$K)</f>
        <v>0</v>
      </c>
      <c r="X3" s="39">
        <f>SUMIF('Statement of Expenditure'!$C:$C,'summary ACTUAL budget'!X2,'Statement of Expenditure'!$I:$I)</f>
        <v>0</v>
      </c>
      <c r="Y3" s="39">
        <f>SUMIF('Statement of Expenditure'!$C:$C,'summary ACTUAL budget'!Y2,'Statement of Expenditure'!$K:$K)</f>
        <v>0</v>
      </c>
      <c r="Z3" s="39">
        <f>SUMIF('Statement of Expenditure'!$C:$C,'summary ACTUAL budget'!Z2,'Statement of Expenditure'!$I:$I)</f>
        <v>0</v>
      </c>
      <c r="AA3" s="39">
        <f>SUMIF('Statement of Expenditure'!$B:$B,'summary ACTUAL budget'!AA2,'Statement of Expenditure'!$K:$K)</f>
        <v>0</v>
      </c>
      <c r="AB3" s="39">
        <f>SUMIF('Statement of Expenditure'!$B:$B,'summary ACTUAL budget'!AB2,'Statement of Expenditure'!$K:$K)</f>
        <v>0</v>
      </c>
      <c r="AC3" s="39">
        <f>SUMIF('Statement of Expenditure'!$B:$B,'summary ACTUAL budget'!AC2,'Statement of Expenditure'!$K:$K)</f>
        <v>0</v>
      </c>
      <c r="AD3" s="39">
        <f>SUMIF('Statement of Expenditure'!$B:$B,'summary ACTUAL budget'!AD2,'Statement of Expenditure'!$K:$K)</f>
        <v>0</v>
      </c>
      <c r="AE3" s="39">
        <f>SUMIF('Statement of Expenditure'!$B:$B,'summary ACTUAL budget'!AE2,'Statement of Expenditure'!$K:$K)</f>
        <v>0</v>
      </c>
    </row>
    <row r="5" spans="1:31" x14ac:dyDescent="0.2">
      <c r="A5" s="72" t="s">
        <v>114</v>
      </c>
      <c r="B5" s="72" t="s">
        <v>121</v>
      </c>
      <c r="E5" s="41" t="s">
        <v>75</v>
      </c>
    </row>
    <row r="6" spans="1:31" x14ac:dyDescent="0.2">
      <c r="A6" s="42">
        <f>actual_sub_total_actions</f>
        <v>0</v>
      </c>
      <c r="B6" s="42">
        <f>A3+C3+E3+G3+I3+K3+M3+O3+Q3+S3+U3+W3+Y3</f>
        <v>0</v>
      </c>
      <c r="E6" s="42">
        <f>B6-A6</f>
        <v>0</v>
      </c>
    </row>
    <row r="8" spans="1:31" x14ac:dyDescent="0.2">
      <c r="A8" s="72" t="s">
        <v>115</v>
      </c>
      <c r="B8" s="72" t="s">
        <v>116</v>
      </c>
      <c r="E8" s="41" t="s">
        <v>75</v>
      </c>
    </row>
    <row r="9" spans="1:31" x14ac:dyDescent="0.2">
      <c r="A9" s="42">
        <f>actual_sub_total_implement</f>
        <v>0</v>
      </c>
      <c r="B9" s="42">
        <f>AA3+AB3+AC3+AD3+AE3</f>
        <v>0</v>
      </c>
      <c r="E9" s="42">
        <f>B9-A9</f>
        <v>0</v>
      </c>
    </row>
    <row r="12" spans="1:31" x14ac:dyDescent="0.2">
      <c r="A12" s="72" t="s">
        <v>117</v>
      </c>
      <c r="B12" s="72" t="s">
        <v>118</v>
      </c>
      <c r="E12" s="41" t="s">
        <v>75</v>
      </c>
    </row>
    <row r="13" spans="1:31" x14ac:dyDescent="0.2">
      <c r="A13" s="42">
        <f>actual_total_cost</f>
        <v>0</v>
      </c>
      <c r="B13" s="42">
        <f>B9+B6</f>
        <v>0</v>
      </c>
      <c r="E13" s="42">
        <f>B13-A13</f>
        <v>0</v>
      </c>
    </row>
    <row r="15" spans="1:31" x14ac:dyDescent="0.2">
      <c r="A15" s="72" t="s">
        <v>122</v>
      </c>
      <c r="B15" s="72" t="s">
        <v>123</v>
      </c>
      <c r="C15" s="72" t="s">
        <v>124</v>
      </c>
      <c r="D15" s="75"/>
      <c r="E15" s="41" t="s">
        <v>75</v>
      </c>
    </row>
    <row r="16" spans="1:31" x14ac:dyDescent="0.2">
      <c r="A16" s="42">
        <f>B13*percentage_contrib</f>
        <v>0</v>
      </c>
      <c r="B16" s="42">
        <f>balance_EGF_unspent_fund</f>
        <v>0</v>
      </c>
      <c r="C16" s="42">
        <f>contribution-A16</f>
        <v>0</v>
      </c>
      <c r="D16" s="75"/>
      <c r="E16" s="42">
        <f>B16-C16</f>
        <v>0</v>
      </c>
    </row>
    <row r="17" spans="1:5" x14ac:dyDescent="0.2">
      <c r="A17" s="45"/>
    </row>
    <row r="18" spans="1:5" x14ac:dyDescent="0.2">
      <c r="A18" s="41" t="s">
        <v>80</v>
      </c>
      <c r="B18" s="72" t="s">
        <v>119</v>
      </c>
      <c r="C18" s="72" t="s">
        <v>120</v>
      </c>
      <c r="E18" s="41" t="s">
        <v>75</v>
      </c>
    </row>
    <row r="19" spans="1:5" x14ac:dyDescent="0.2">
      <c r="A19" s="44">
        <f>percentage_contrib</f>
        <v>0.5</v>
      </c>
      <c r="B19" s="73" t="e">
        <f>egf_share_actual_expenditure/contribution</f>
        <v>#DIV/0!</v>
      </c>
      <c r="C19" s="143" t="e">
        <f>A16/contribution</f>
        <v>#DIV/0!</v>
      </c>
      <c r="E19" s="42" t="e">
        <f>C19-B19</f>
        <v>#DIV/0!</v>
      </c>
    </row>
    <row r="21" spans="1:5" x14ac:dyDescent="0.2">
      <c r="A21" s="72" t="s">
        <v>180</v>
      </c>
      <c r="C21" s="72" t="s">
        <v>181</v>
      </c>
    </row>
    <row r="22" spans="1:5" x14ac:dyDescent="0.2">
      <c r="A22" s="42">
        <f>SUM(Q3,S3,U3,W3,Y3)</f>
        <v>0</v>
      </c>
      <c r="C22" s="143" t="e">
        <f>A22/actual_sub_total_actions</f>
        <v>#DIV/0!</v>
      </c>
    </row>
    <row r="23" spans="1:5" x14ac:dyDescent="0.2">
      <c r="A23" s="45"/>
    </row>
    <row r="24" spans="1:5" x14ac:dyDescent="0.2">
      <c r="A24" s="46"/>
    </row>
  </sheetData>
  <conditionalFormatting sqref="E6">
    <cfRule type="cellIs" dxfId="4" priority="6" stopIfTrue="1" operator="notEqual">
      <formula>0</formula>
    </cfRule>
  </conditionalFormatting>
  <conditionalFormatting sqref="E9">
    <cfRule type="cellIs" dxfId="3" priority="5" stopIfTrue="1" operator="notEqual">
      <formula>0</formula>
    </cfRule>
  </conditionalFormatting>
  <conditionalFormatting sqref="E13">
    <cfRule type="cellIs" dxfId="2" priority="4" stopIfTrue="1" operator="notEqual">
      <formula>0</formula>
    </cfRule>
  </conditionalFormatting>
  <conditionalFormatting sqref="E19">
    <cfRule type="cellIs" dxfId="1" priority="2" stopIfTrue="1" operator="notEqual">
      <formula>0</formula>
    </cfRule>
  </conditionalFormatting>
  <conditionalFormatting sqref="E16">
    <cfRule type="cellIs" dxfId="0" priority="1" stopIfTrue="1" operator="not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15</vt:i4>
      </vt:variant>
    </vt:vector>
  </HeadingPairs>
  <TitlesOfParts>
    <vt:vector size="20" baseType="lpstr">
      <vt:lpstr>Statement of Expenditure</vt:lpstr>
      <vt:lpstr>Definitions - type of measures</vt:lpstr>
      <vt:lpstr>EGF_categ_measures</vt:lpstr>
      <vt:lpstr>summary original budget</vt:lpstr>
      <vt:lpstr>summary ACTUAL budget</vt:lpstr>
      <vt:lpstr>actual_sub_total_actions</vt:lpstr>
      <vt:lpstr>actual_sub_total_implement</vt:lpstr>
      <vt:lpstr>actual_total_cost</vt:lpstr>
      <vt:lpstr>'Statement of Expenditure'!Area_stampa</vt:lpstr>
      <vt:lpstr>balance_EGF_unspent_fund</vt:lpstr>
      <vt:lpstr>contribution</vt:lpstr>
      <vt:lpstr>EGF_categ_measures</vt:lpstr>
      <vt:lpstr>egf_share_actual_expenditure</vt:lpstr>
      <vt:lpstr>eligible_actual_expenditure</vt:lpstr>
      <vt:lpstr>percentage_contrib</vt:lpstr>
      <vt:lpstr>sub_total_actions</vt:lpstr>
      <vt:lpstr>sub_total_implement</vt:lpstr>
      <vt:lpstr>total_cost</vt:lpstr>
      <vt:lpstr>workers_benefited</vt:lpstr>
      <vt:lpstr>workers_targeted</vt:lpstr>
    </vt:vector>
  </TitlesOfParts>
  <Company>European Commission, DG EMPL/B/4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EGF Financial Plan</dc:title>
  <dc:subject>European Globalisation adjustment Fund</dc:subject>
  <dc:creator>Ian Livingstone</dc:creator>
  <cp:lastModifiedBy>Antonetti Matteo</cp:lastModifiedBy>
  <cp:lastPrinted>2013-08-22T12:45:17Z</cp:lastPrinted>
  <dcterms:created xsi:type="dcterms:W3CDTF">2006-12-08T10:53:57Z</dcterms:created>
  <dcterms:modified xsi:type="dcterms:W3CDTF">2019-09-24T08:26:41Z</dcterms:modified>
</cp:coreProperties>
</file>